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KAUDIT\TEV\DA\NYILV\DKF\2021\2021....köv másolata\SZERK\Kontrollok\"/>
    </mc:Choice>
  </mc:AlternateContent>
  <bookViews>
    <workbookView xWindow="0" yWindow="0" windowWidth="28800" windowHeight="11775"/>
  </bookViews>
  <sheets>
    <sheet name="Immat._Tárgyi_eszk" sheetId="1" r:id="rId1"/>
    <sheet name="Készlet_beszerzés" sheetId="2" r:id="rId2"/>
    <sheet name="Készlet_leltározás" sheetId="9" r:id="rId3"/>
    <sheet name="Követelések" sheetId="3" r:id="rId4"/>
    <sheet name="Alapa" sheetId="4" r:id="rId5"/>
    <sheet name="Import_M" sheetId="5" r:id="rId6"/>
    <sheet name="Import_O" sheetId="6" r:id="rId7"/>
    <sheet name="Import_F" sheetId="7" r:id="rId8"/>
  </sheets>
  <externalReferences>
    <externalReference r:id="rId9"/>
    <externalReference r:id="rId10"/>
  </externalReferences>
  <definedNames>
    <definedName name="_xlnm._FilterDatabase" localSheetId="0" hidden="1">Immat._Tárgyi_eszk!$A$16:$AW$16</definedName>
    <definedName name="_xlnm._FilterDatabase" localSheetId="1" hidden="1">Készlet_beszerzés!$A$16:$AR$70</definedName>
    <definedName name="_xlnm._FilterDatabase" localSheetId="2" hidden="1">Készlet_leltározás!$A$16:$AR$79</definedName>
    <definedName name="_xlnm._FilterDatabase" localSheetId="3" hidden="1">Követelések!$A$16:$AR$59</definedName>
    <definedName name="_xlnm.Database">[1]Tartalomj.!$A$1:$D$108</definedName>
    <definedName name="KörlevMező">'[2]#HIV'!$A$1</definedName>
    <definedName name="_xlnm.Print_Titles" localSheetId="0">Immat._Tárgyi_eszk!$11:$16</definedName>
    <definedName name="_xlnm.Print_Titles" localSheetId="1">Készlet_beszerzés!$11:$16</definedName>
    <definedName name="_xlnm.Print_Titles" localSheetId="2">Készlet_leltározás!$11:$16</definedName>
    <definedName name="_xlnm.Print_Titles" localSheetId="3">Követelések!$11:$16</definedName>
    <definedName name="TABLE" localSheetId="4">Alapa!$C$27:$C$27</definedName>
    <definedName name="TABLE_2" localSheetId="4">Alapa!$C$27:$C$27</definedName>
    <definedName name="wrn.Proba." localSheetId="4" hidden="1">{#N/A,#N/A,TRUE,"A1";#N/A,#N/A,TRUE,"A2";#N/A,#N/A,TRUE,"B1"}</definedName>
    <definedName name="wrn.Proba." localSheetId="0" hidden="1">{#N/A,#N/A,TRUE,"A1";#N/A,#N/A,TRUE,"A2";#N/A,#N/A,TRUE,"B1"}</definedName>
    <definedName name="wrn.Proba." localSheetId="1" hidden="1">{#N/A,#N/A,TRUE,"A1";#N/A,#N/A,TRUE,"A2";#N/A,#N/A,TRUE,"B1"}</definedName>
    <definedName name="wrn.Proba." localSheetId="2" hidden="1">{#N/A,#N/A,TRUE,"A1";#N/A,#N/A,TRUE,"A2";#N/A,#N/A,TRUE,"B1"}</definedName>
    <definedName name="wrn.Proba." localSheetId="3" hidden="1">{#N/A,#N/A,TRUE,"A1";#N/A,#N/A,TRUE,"A2";#N/A,#N/A,TRUE,"B1"}</definedName>
    <definedName name="wrn.Proba." hidden="1">{#N/A,#N/A,TRUE,"A1";#N/A,#N/A,TRUE,"A2";#N/A,#N/A,TRUE,"B1"}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G15" i="1" l="1"/>
  <c r="AC15" i="1"/>
  <c r="Y15" i="1"/>
  <c r="AG14" i="1"/>
  <c r="AC14" i="1"/>
  <c r="Y14" i="1"/>
  <c r="Y16" i="1" s="1"/>
  <c r="AG15" i="2"/>
  <c r="AC15" i="2"/>
  <c r="Y15" i="2"/>
  <c r="T15" i="2" s="1"/>
  <c r="AG14" i="2"/>
  <c r="AG16" i="2" s="1"/>
  <c r="AC14" i="2"/>
  <c r="AC16" i="2" s="1"/>
  <c r="Y14" i="2"/>
  <c r="S14" i="2" s="1"/>
  <c r="AG15" i="9"/>
  <c r="T15" i="9" s="1"/>
  <c r="AC15" i="9"/>
  <c r="Y15" i="9"/>
  <c r="AG14" i="9"/>
  <c r="AC14" i="9"/>
  <c r="AC16" i="9" s="1"/>
  <c r="Y14" i="9"/>
  <c r="Y16" i="9" s="1"/>
  <c r="S18" i="2"/>
  <c r="T18" i="2"/>
  <c r="Y15" i="3"/>
  <c r="F5" i="3"/>
  <c r="F5" i="9"/>
  <c r="F5" i="2"/>
  <c r="U14" i="9" l="1"/>
  <c r="S14" i="9"/>
  <c r="AG16" i="9"/>
  <c r="U18" i="2"/>
  <c r="U14" i="2"/>
  <c r="AC16" i="1"/>
  <c r="S14" i="1"/>
  <c r="U14" i="1" s="1"/>
  <c r="T15" i="1"/>
  <c r="AG16" i="1"/>
  <c r="Y16" i="2"/>
  <c r="S18" i="9"/>
  <c r="T18" i="9"/>
  <c r="T78" i="9"/>
  <c r="S78" i="9"/>
  <c r="T77" i="9"/>
  <c r="S77" i="9"/>
  <c r="T76" i="9"/>
  <c r="S76" i="9"/>
  <c r="T75" i="9"/>
  <c r="S75" i="9"/>
  <c r="T74" i="9"/>
  <c r="S74" i="9"/>
  <c r="T73" i="9"/>
  <c r="S73" i="9"/>
  <c r="T72" i="9"/>
  <c r="S72" i="9"/>
  <c r="T70" i="9"/>
  <c r="S70" i="9"/>
  <c r="T69" i="9"/>
  <c r="S69" i="9"/>
  <c r="T67" i="9"/>
  <c r="S67" i="9"/>
  <c r="T66" i="9"/>
  <c r="S66" i="9"/>
  <c r="T64" i="9"/>
  <c r="S64" i="9"/>
  <c r="T62" i="9"/>
  <c r="S62" i="9"/>
  <c r="T61" i="9"/>
  <c r="S61" i="9"/>
  <c r="T60" i="9"/>
  <c r="S60" i="9"/>
  <c r="T59" i="9"/>
  <c r="S59" i="9"/>
  <c r="T42" i="9"/>
  <c r="S42" i="9"/>
  <c r="T34" i="9"/>
  <c r="S34" i="9"/>
  <c r="T33" i="9"/>
  <c r="S33" i="9"/>
  <c r="T32" i="9"/>
  <c r="S32" i="9"/>
  <c r="T31" i="9"/>
  <c r="S31" i="9"/>
  <c r="T30" i="9"/>
  <c r="S30" i="9"/>
  <c r="T29" i="9"/>
  <c r="S29" i="9"/>
  <c r="T28" i="9"/>
  <c r="S28" i="9"/>
  <c r="T26" i="9"/>
  <c r="S26" i="9"/>
  <c r="T24" i="9"/>
  <c r="S24" i="9"/>
  <c r="T23" i="9"/>
  <c r="S23" i="9"/>
  <c r="T22" i="9"/>
  <c r="S22" i="9"/>
  <c r="T21" i="9"/>
  <c r="S21" i="9"/>
  <c r="T20" i="9"/>
  <c r="S20" i="9"/>
  <c r="T19" i="9"/>
  <c r="S19" i="9"/>
  <c r="A17" i="9"/>
  <c r="D5" i="9"/>
  <c r="B5" i="9"/>
  <c r="B4" i="9"/>
  <c r="A5" i="3"/>
  <c r="A4" i="3"/>
  <c r="D5" i="3"/>
  <c r="B5" i="2"/>
  <c r="B4" i="2"/>
  <c r="D5" i="2"/>
  <c r="G5" i="1"/>
  <c r="D5" i="1"/>
  <c r="A5" i="1"/>
  <c r="A4" i="1"/>
  <c r="A18" i="9" l="1"/>
  <c r="A19" i="9" s="1"/>
  <c r="U21" i="9"/>
  <c r="U20" i="9"/>
  <c r="U22" i="9"/>
  <c r="U24" i="9"/>
  <c r="U60" i="9"/>
  <c r="U18" i="9"/>
  <c r="U19" i="9"/>
  <c r="U62" i="9"/>
  <c r="U61" i="9"/>
  <c r="U64" i="9"/>
  <c r="U67" i="9"/>
  <c r="U28" i="9"/>
  <c r="U30" i="9"/>
  <c r="U32" i="9"/>
  <c r="U34" i="9"/>
  <c r="U59" i="9"/>
  <c r="U66" i="9"/>
  <c r="U69" i="9"/>
  <c r="U23" i="9"/>
  <c r="U26" i="9"/>
  <c r="U29" i="9"/>
  <c r="U31" i="9"/>
  <c r="U70" i="9"/>
  <c r="U73" i="9"/>
  <c r="U75" i="9"/>
  <c r="U77" i="9"/>
  <c r="U33" i="9"/>
  <c r="U42" i="9"/>
  <c r="U72" i="9"/>
  <c r="U74" i="9"/>
  <c r="U76" i="9"/>
  <c r="U78" i="9"/>
  <c r="A20" i="9" l="1"/>
  <c r="A21" i="9" s="1"/>
  <c r="A22" i="9" l="1"/>
  <c r="A23" i="9" s="1"/>
  <c r="Y14" i="3"/>
  <c r="AC14" i="3"/>
  <c r="AG14" i="3"/>
  <c r="AC15" i="3"/>
  <c r="AG15" i="3"/>
  <c r="A17" i="3"/>
  <c r="S18" i="3"/>
  <c r="T18" i="3"/>
  <c r="S19" i="3"/>
  <c r="T19" i="3"/>
  <c r="S20" i="3"/>
  <c r="T20" i="3"/>
  <c r="S21" i="3"/>
  <c r="T21" i="3"/>
  <c r="S22" i="3"/>
  <c r="T22" i="3"/>
  <c r="S23" i="3"/>
  <c r="T23" i="3"/>
  <c r="S24" i="3"/>
  <c r="T24" i="3"/>
  <c r="S25" i="3"/>
  <c r="T25" i="3"/>
  <c r="S27" i="3"/>
  <c r="T27" i="3"/>
  <c r="S30" i="3"/>
  <c r="T30" i="3"/>
  <c r="S49" i="3"/>
  <c r="T49" i="3"/>
  <c r="S50" i="3"/>
  <c r="T50" i="3"/>
  <c r="S52" i="3"/>
  <c r="T52" i="3"/>
  <c r="S53" i="3"/>
  <c r="T53" i="3"/>
  <c r="S54" i="3"/>
  <c r="T54" i="3"/>
  <c r="S55" i="3"/>
  <c r="T55" i="3"/>
  <c r="S56" i="3"/>
  <c r="T56" i="3"/>
  <c r="S57" i="3"/>
  <c r="T57" i="3"/>
  <c r="S58" i="3"/>
  <c r="T58" i="3"/>
  <c r="A17" i="2"/>
  <c r="S19" i="2"/>
  <c r="T19" i="2"/>
  <c r="S20" i="2"/>
  <c r="T20" i="2"/>
  <c r="S21" i="2"/>
  <c r="T21" i="2"/>
  <c r="S22" i="2"/>
  <c r="U22" i="2" s="1"/>
  <c r="T22" i="2"/>
  <c r="S23" i="2"/>
  <c r="T23" i="2"/>
  <c r="S24" i="2"/>
  <c r="T24" i="2"/>
  <c r="S25" i="2"/>
  <c r="T25" i="2"/>
  <c r="S27" i="2"/>
  <c r="T27" i="2"/>
  <c r="S28" i="2"/>
  <c r="T28" i="2"/>
  <c r="S29" i="2"/>
  <c r="T29" i="2"/>
  <c r="S30" i="2"/>
  <c r="T30" i="2"/>
  <c r="S31" i="2"/>
  <c r="T31" i="2"/>
  <c r="S32" i="2"/>
  <c r="T32" i="2"/>
  <c r="S33" i="2"/>
  <c r="T33" i="2"/>
  <c r="S34" i="2"/>
  <c r="T34" i="2"/>
  <c r="S35" i="2"/>
  <c r="T35" i="2"/>
  <c r="S36" i="2"/>
  <c r="T36" i="2"/>
  <c r="S37" i="2"/>
  <c r="U37" i="2" s="1"/>
  <c r="T37" i="2"/>
  <c r="S38" i="2"/>
  <c r="T38" i="2"/>
  <c r="S39" i="2"/>
  <c r="T39" i="2"/>
  <c r="S40" i="2"/>
  <c r="T40" i="2"/>
  <c r="S41" i="2"/>
  <c r="U41" i="2" s="1"/>
  <c r="T41" i="2"/>
  <c r="S42" i="2"/>
  <c r="T42" i="2"/>
  <c r="S43" i="2"/>
  <c r="T43" i="2"/>
  <c r="S44" i="2"/>
  <c r="T44" i="2"/>
  <c r="S57" i="2"/>
  <c r="T57" i="2"/>
  <c r="S60" i="2"/>
  <c r="T60" i="2"/>
  <c r="S61" i="2"/>
  <c r="U61" i="2" s="1"/>
  <c r="T61" i="2"/>
  <c r="S63" i="2"/>
  <c r="T63" i="2"/>
  <c r="U63" i="2" s="1"/>
  <c r="S64" i="2"/>
  <c r="T64" i="2"/>
  <c r="U64" i="2" s="1"/>
  <c r="S65" i="2"/>
  <c r="T65" i="2"/>
  <c r="S66" i="2"/>
  <c r="T66" i="2"/>
  <c r="S67" i="2"/>
  <c r="U67" i="2" s="1"/>
  <c r="T67" i="2"/>
  <c r="S68" i="2"/>
  <c r="T68" i="2"/>
  <c r="S69" i="2"/>
  <c r="U69" i="2" s="1"/>
  <c r="T69" i="2"/>
  <c r="A17" i="1"/>
  <c r="S18" i="1"/>
  <c r="U18" i="1" s="1"/>
  <c r="T18" i="1"/>
  <c r="S19" i="1"/>
  <c r="T19" i="1"/>
  <c r="S20" i="1"/>
  <c r="T20" i="1"/>
  <c r="S21" i="1"/>
  <c r="T21" i="1"/>
  <c r="U21" i="1" s="1"/>
  <c r="S22" i="1"/>
  <c r="U22" i="1" s="1"/>
  <c r="T22" i="1"/>
  <c r="S23" i="1"/>
  <c r="T23" i="1"/>
  <c r="S24" i="1"/>
  <c r="T24" i="1"/>
  <c r="S25" i="1"/>
  <c r="T25" i="1"/>
  <c r="S27" i="1"/>
  <c r="T27" i="1"/>
  <c r="S28" i="1"/>
  <c r="T28" i="1"/>
  <c r="S29" i="1"/>
  <c r="T29" i="1"/>
  <c r="S30" i="1"/>
  <c r="T30" i="1"/>
  <c r="S31" i="1"/>
  <c r="T31" i="1"/>
  <c r="S32" i="1"/>
  <c r="T32" i="1"/>
  <c r="S33" i="1"/>
  <c r="T33" i="1"/>
  <c r="S34" i="1"/>
  <c r="T34" i="1"/>
  <c r="S35" i="1"/>
  <c r="T35" i="1"/>
  <c r="S36" i="1"/>
  <c r="T36" i="1"/>
  <c r="S37" i="1"/>
  <c r="T37" i="1"/>
  <c r="S38" i="1"/>
  <c r="T38" i="1"/>
  <c r="S39" i="1"/>
  <c r="U39" i="1" s="1"/>
  <c r="T39" i="1"/>
  <c r="S40" i="1"/>
  <c r="T40" i="1"/>
  <c r="S41" i="1"/>
  <c r="U41" i="1" s="1"/>
  <c r="T41" i="1"/>
  <c r="S42" i="1"/>
  <c r="U42" i="1" s="1"/>
  <c r="T42" i="1"/>
  <c r="S43" i="1"/>
  <c r="T43" i="1"/>
  <c r="U43" i="1"/>
  <c r="S44" i="1"/>
  <c r="U44" i="1" s="1"/>
  <c r="T44" i="1"/>
  <c r="S45" i="1"/>
  <c r="T45" i="1"/>
  <c r="S46" i="1"/>
  <c r="U46" i="1" s="1"/>
  <c r="T46" i="1"/>
  <c r="S47" i="1"/>
  <c r="T47" i="1"/>
  <c r="S48" i="1"/>
  <c r="T48" i="1"/>
  <c r="S49" i="1"/>
  <c r="T49" i="1"/>
  <c r="S51" i="1"/>
  <c r="T51" i="1"/>
  <c r="S52" i="1"/>
  <c r="T52" i="1"/>
  <c r="S53" i="1"/>
  <c r="T53" i="1"/>
  <c r="S54" i="1"/>
  <c r="T54" i="1"/>
  <c r="S55" i="1"/>
  <c r="T55" i="1"/>
  <c r="S56" i="1"/>
  <c r="T56" i="1"/>
  <c r="S57" i="1"/>
  <c r="T57" i="1"/>
  <c r="U60" i="2" l="1"/>
  <c r="U44" i="2"/>
  <c r="U23" i="2"/>
  <c r="U21" i="2"/>
  <c r="U19" i="2"/>
  <c r="U24" i="2"/>
  <c r="U47" i="1"/>
  <c r="U38" i="1"/>
  <c r="U54" i="1"/>
  <c r="U49" i="1"/>
  <c r="U25" i="1"/>
  <c r="U66" i="2"/>
  <c r="U25" i="2"/>
  <c r="U68" i="2"/>
  <c r="U65" i="2"/>
  <c r="U40" i="2"/>
  <c r="U35" i="2"/>
  <c r="U33" i="2"/>
  <c r="U31" i="2"/>
  <c r="U29" i="2"/>
  <c r="U27" i="2"/>
  <c r="U48" i="1"/>
  <c r="U45" i="1"/>
  <c r="U40" i="1"/>
  <c r="U37" i="1"/>
  <c r="U24" i="1"/>
  <c r="U19" i="1"/>
  <c r="U23" i="1"/>
  <c r="U20" i="1"/>
  <c r="U33" i="1"/>
  <c r="U29" i="1"/>
  <c r="U42" i="2"/>
  <c r="U39" i="2"/>
  <c r="U20" i="2"/>
  <c r="U43" i="2"/>
  <c r="U38" i="2"/>
  <c r="A24" i="9"/>
  <c r="A25" i="9" s="1"/>
  <c r="A26" i="9" s="1"/>
  <c r="S14" i="3"/>
  <c r="T15" i="3"/>
  <c r="U56" i="3"/>
  <c r="Y16" i="3"/>
  <c r="U52" i="3"/>
  <c r="U50" i="3"/>
  <c r="U30" i="3"/>
  <c r="U55" i="3"/>
  <c r="U49" i="3"/>
  <c r="U58" i="3"/>
  <c r="U57" i="3"/>
  <c r="U53" i="3"/>
  <c r="U54" i="3"/>
  <c r="AC16" i="3"/>
  <c r="U22" i="3"/>
  <c r="U18" i="3"/>
  <c r="AG16" i="3"/>
  <c r="A18" i="3"/>
  <c r="U27" i="3"/>
  <c r="U23" i="3"/>
  <c r="U19" i="3"/>
  <c r="U51" i="1"/>
  <c r="U36" i="2"/>
  <c r="A18" i="2"/>
  <c r="A19" i="2" s="1"/>
  <c r="U24" i="3"/>
  <c r="U20" i="3"/>
  <c r="A18" i="1"/>
  <c r="U34" i="1"/>
  <c r="U27" i="1"/>
  <c r="U34" i="2"/>
  <c r="U32" i="2"/>
  <c r="U30" i="2"/>
  <c r="U28" i="2"/>
  <c r="U25" i="3"/>
  <c r="U21" i="3"/>
  <c r="U55" i="1"/>
  <c r="U30" i="1"/>
  <c r="U56" i="1"/>
  <c r="U52" i="1"/>
  <c r="U35" i="1"/>
  <c r="U31" i="1"/>
  <c r="U57" i="1"/>
  <c r="U53" i="1"/>
  <c r="U36" i="1"/>
  <c r="U32" i="1"/>
  <c r="U28" i="1"/>
  <c r="U57" i="2"/>
  <c r="A19" i="1" l="1"/>
  <c r="A20" i="1"/>
  <c r="A27" i="9"/>
  <c r="A28" i="9" s="1"/>
  <c r="A29" i="9" s="1"/>
  <c r="U14" i="3"/>
  <c r="A19" i="3"/>
  <c r="A20" i="2"/>
  <c r="A21" i="1" l="1"/>
  <c r="A22" i="1" s="1"/>
  <c r="A30" i="9"/>
  <c r="A31" i="9" s="1"/>
  <c r="A32" i="9" s="1"/>
  <c r="A33" i="9" s="1"/>
  <c r="A20" i="3"/>
  <c r="A21" i="3" s="1"/>
  <c r="A21" i="2"/>
  <c r="A22" i="2" s="1"/>
  <c r="A23" i="1" l="1"/>
  <c r="A34" i="9"/>
  <c r="A35" i="9" s="1"/>
  <c r="A22" i="3"/>
  <c r="A23" i="3" s="1"/>
  <c r="A24" i="3" s="1"/>
  <c r="A23" i="2"/>
  <c r="A24" i="1" l="1"/>
  <c r="A25" i="1" s="1"/>
  <c r="A25" i="3"/>
  <c r="A27" i="3" s="1"/>
  <c r="A36" i="9"/>
  <c r="A37" i="9" s="1"/>
  <c r="A38" i="9" s="1"/>
  <c r="A39" i="9" s="1"/>
  <c r="A40" i="9" s="1"/>
  <c r="A41" i="9" s="1"/>
  <c r="A42" i="9" s="1"/>
  <c r="A43" i="9" s="1"/>
  <c r="A44" i="9" s="1"/>
  <c r="A45" i="9" s="1"/>
  <c r="A46" i="9" s="1"/>
  <c r="A47" i="9" s="1"/>
  <c r="A48" i="9" s="1"/>
  <c r="A49" i="9" s="1"/>
  <c r="A50" i="9" s="1"/>
  <c r="A51" i="9" s="1"/>
  <c r="A52" i="9" s="1"/>
  <c r="A53" i="9" s="1"/>
  <c r="A54" i="9" s="1"/>
  <c r="A55" i="9" s="1"/>
  <c r="A56" i="9" s="1"/>
  <c r="A57" i="9" s="1"/>
  <c r="A58" i="9" s="1"/>
  <c r="A59" i="9" s="1"/>
  <c r="A60" i="9" s="1"/>
  <c r="A61" i="9" s="1"/>
  <c r="A62" i="9" s="1"/>
  <c r="A63" i="9" s="1"/>
  <c r="A64" i="9" s="1"/>
  <c r="A66" i="9" s="1"/>
  <c r="A67" i="9" s="1"/>
  <c r="A69" i="9" s="1"/>
  <c r="A70" i="9" s="1"/>
  <c r="A71" i="9" s="1"/>
  <c r="A72" i="9" s="1"/>
  <c r="A73" i="9" s="1"/>
  <c r="A74" i="9" s="1"/>
  <c r="A75" i="9" s="1"/>
  <c r="A76" i="9" s="1"/>
  <c r="A77" i="9" s="1"/>
  <c r="A78" i="9" s="1"/>
  <c r="A26" i="3"/>
  <c r="A24" i="2"/>
  <c r="A26" i="1" l="1"/>
  <c r="A30" i="3"/>
  <c r="A31" i="3" s="1"/>
  <c r="A25" i="2"/>
  <c r="A27" i="1" l="1"/>
  <c r="A32" i="3"/>
  <c r="A34" i="3" s="1"/>
  <c r="A26" i="2"/>
  <c r="A28" i="1" l="1"/>
  <c r="A35" i="3"/>
  <c r="A49" i="3"/>
  <c r="A50" i="3" s="1"/>
  <c r="A51" i="3" s="1"/>
  <c r="A27" i="2"/>
  <c r="A29" i="1" l="1"/>
  <c r="A52" i="3"/>
  <c r="A53" i="3" s="1"/>
  <c r="A54" i="3" s="1"/>
  <c r="A55" i="3" s="1"/>
  <c r="A56" i="3" s="1"/>
  <c r="A57" i="3" s="1"/>
  <c r="A58" i="3" s="1"/>
  <c r="A28" i="2"/>
  <c r="A29" i="2" s="1"/>
  <c r="A30" i="2" s="1"/>
  <c r="A31" i="2" s="1"/>
  <c r="A32" i="2" s="1"/>
  <c r="A33" i="2" s="1"/>
  <c r="A34" i="2" s="1"/>
  <c r="A35" i="2" s="1"/>
  <c r="A36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9" i="2" s="1"/>
  <c r="A50" i="2" s="1"/>
  <c r="A57" i="2" s="1"/>
  <c r="A58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30" i="1" l="1"/>
  <c r="A31" i="1" l="1"/>
  <c r="A32" i="1" s="1"/>
  <c r="A33" i="1" s="1"/>
  <c r="A34" i="1" s="1"/>
  <c r="A35" i="1" s="1"/>
  <c r="A36" i="1" l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</calcChain>
</file>

<file path=xl/comments1.xml><?xml version="1.0" encoding="utf-8"?>
<comments xmlns="http://schemas.openxmlformats.org/spreadsheetml/2006/main">
  <authors>
    <author>Nyirati Ferenc</author>
  </authors>
  <commentList>
    <comment ref="B43" authorId="0" shapeId="0">
      <text>
        <r>
          <rPr>
            <b/>
            <sz val="9"/>
            <color indexed="81"/>
            <rFont val="Tahoma"/>
            <family val="2"/>
            <charset val="238"/>
          </rPr>
          <t>Nyirati Ferenc:</t>
        </r>
        <r>
          <rPr>
            <sz val="9"/>
            <color indexed="81"/>
            <rFont val="Tahoma"/>
            <family val="2"/>
            <charset val="238"/>
          </rPr>
          <t xml:space="preserve">
Van ilyen?</t>
        </r>
      </text>
    </comment>
  </commentList>
</comments>
</file>

<file path=xl/sharedStrings.xml><?xml version="1.0" encoding="utf-8"?>
<sst xmlns="http://schemas.openxmlformats.org/spreadsheetml/2006/main" count="1838" uniqueCount="515">
  <si>
    <r>
      <t xml:space="preserve">Átfogó (Át) - </t>
    </r>
    <r>
      <rPr>
        <sz val="10"/>
        <rFont val="Arial Narrow"/>
        <family val="2"/>
        <charset val="238"/>
      </rPr>
      <t>Egyszerre több állítást is megvalósít.</t>
    </r>
  </si>
  <si>
    <r>
      <t xml:space="preserve">Bemutatás (B) -  </t>
    </r>
    <r>
      <rPr>
        <sz val="10"/>
        <rFont val="Arial Narrow"/>
        <family val="2"/>
        <charset val="238"/>
      </rPr>
      <t>Az eszközöket, kötelezettségeket, ügyleteket és eseményeket megfelelően összevonják vagy alábontják és egyértelműen ismertetik, és a kapcsolódó közzétételek relevánsak és érthetőek a vonatkozó pénzügyi beszámolási keretelvek követelményeinek összefüggésében.</t>
    </r>
  </si>
  <si>
    <t xml:space="preserve">                                Az ügyleteket és az eseményeket a helyes számviteli időszakban rögzítették.</t>
  </si>
  <si>
    <r>
      <t xml:space="preserve">Pontosság és értékelés (PÉ) - </t>
    </r>
    <r>
      <rPr>
        <sz val="10"/>
        <rFont val="Arial Narrow"/>
        <family val="2"/>
        <charset val="238"/>
      </rPr>
      <t>Az eszközöket, a kötelezettségeket és a tőkeérdekeltségeket megfelelő összegben belefoglalták a pénzügyi kimutatásokba, és bármely bekövetkező értékelési vagy felosztási helyesbítést megfelelően rögzítettek, valamint a kapcsolódó közzétételeket megfelelően értékelték és ismertették a vonatkozó pénzügyi beszámolási keretelvek követelményeinek összefüggésében.</t>
    </r>
  </si>
  <si>
    <t xml:space="preserve">                                beszámolási keretelvek követelményeinek összefüggésében a gazdálkodó egységhez kapcsolódnak.</t>
  </si>
  <si>
    <t xml:space="preserve">                                A pénzügyi kimutatáshoz fűzött megjegyzésekben szereplő eszközök, kötelezettségek, rögzített ügyletek és egyéb ügyek léteznek, megtörténtek és a vonatkozó pénzügyi </t>
  </si>
  <si>
    <r>
      <t>Létezés (L)</t>
    </r>
    <r>
      <rPr>
        <sz val="10"/>
        <rFont val="Arial Narrow"/>
        <family val="2"/>
        <charset val="238"/>
      </rPr>
      <t xml:space="preserve">     -    Minden, ami a pénzügyi kimutatásokban rögzítésre vagy közzétételre került létezik a megfelelő időpontban.</t>
    </r>
  </si>
  <si>
    <t xml:space="preserve">                                Nincsenek nyilván nem tartott vagy közzé nem tett eszközök, kötelezettségek, ügyletek vagy események; nincsenek hiányzó vagy nem teljes közzétételek a pénzügyi kimutatásokban a vonatkozó pénzügyi beszámolási keretelvek követelményeinek összefüggésében.</t>
  </si>
  <si>
    <r>
      <t>Teljesség (T)</t>
    </r>
    <r>
      <rPr>
        <sz val="10"/>
        <rFont val="Arial Narrow"/>
        <family val="2"/>
        <charset val="238"/>
      </rPr>
      <t xml:space="preserve"> -    Mindent tartalmaz, amit rögzíteni kell vagy közzé kell tenni a pénzügyi kimutatásokban.</t>
    </r>
  </si>
  <si>
    <t xml:space="preserve">Következtetés: </t>
  </si>
  <si>
    <r>
      <rPr>
        <b/>
        <u/>
        <sz val="10"/>
        <rFont val="Arial Narrow"/>
        <family val="2"/>
        <charset val="238"/>
      </rPr>
      <t>Eredmény:</t>
    </r>
    <r>
      <rPr>
        <b/>
        <sz val="10"/>
        <rFont val="Arial Narrow"/>
        <family val="2"/>
        <charset val="238"/>
      </rPr>
      <t xml:space="preserve"> </t>
    </r>
  </si>
  <si>
    <t>N</t>
  </si>
  <si>
    <t>Immat.javak és T.eszközök</t>
  </si>
  <si>
    <t>Belső ellenőrzés</t>
  </si>
  <si>
    <t xml:space="preserve"> </t>
  </si>
  <si>
    <t>ELLENŐRZÉS (kontroll folyamat végrehajtásának ellenőrzése önálló belső ellenőréssel)</t>
  </si>
  <si>
    <t>I</t>
  </si>
  <si>
    <t>A</t>
  </si>
  <si>
    <t>Át</t>
  </si>
  <si>
    <t>éves</t>
  </si>
  <si>
    <t>Pénzügyi-számviteli vezető</t>
  </si>
  <si>
    <t>Mulasztás, ellenőrzési, megőrzési követelmények megsértése.</t>
  </si>
  <si>
    <t>Számviteli elszámolásban feldolgozott biz.ok megőrzése, nyilvántartása.</t>
  </si>
  <si>
    <t>Tárolás nyilvántartás</t>
  </si>
  <si>
    <t>Egyéb</t>
  </si>
  <si>
    <t>Bizonylatok tárolása (archiválása)</t>
  </si>
  <si>
    <t>B</t>
  </si>
  <si>
    <t>PÉ</t>
  </si>
  <si>
    <t>eseti</t>
  </si>
  <si>
    <t>Szakmai vezető</t>
  </si>
  <si>
    <t>Az átvezetés hiányában téves értékelés, bemutatás.</t>
  </si>
  <si>
    <t>A haszálatból kivont értékesítési célú eszközök átvezetése a készletek közé.</t>
  </si>
  <si>
    <t>Átsorolást elrendő biz.</t>
  </si>
  <si>
    <t>Évközi könyvelés</t>
  </si>
  <si>
    <t>Átsorolás</t>
  </si>
  <si>
    <t>L</t>
  </si>
  <si>
    <t>Asszisztens</t>
  </si>
  <si>
    <t>Használatra alkalmatlan eszközök nyilvántartása, veszteség elszámolásának mulasztása.</t>
  </si>
  <si>
    <t>A használatbavételnek meg nem felelő eszközök kivezetése a nyilvántartásból.</t>
  </si>
  <si>
    <t>Selejtezési jegyzőkönyv, szállító levél, értékesítési számla, átadás-átvételt igazoló dok.</t>
  </si>
  <si>
    <t>Kivezetés (selejtezés / értékesítés )</t>
  </si>
  <si>
    <t>K</t>
  </si>
  <si>
    <t>Elmulasztott veszteség elszámolása miatt túlértékelt eszközök kimutatása a vagyonban, az óvatosság elvének sérelme.</t>
  </si>
  <si>
    <t>Eszköz nettó értékének és piaci értékének egyeztetése, veszteség esetén terven felüli écs elszámolása.</t>
  </si>
  <si>
    <t>Eszköz nyilvántartó, piaciérték igazolása, kalkuláció, terven felüli écs elszámolást elrendelő biz.</t>
  </si>
  <si>
    <t>Év végi értékelés</t>
  </si>
  <si>
    <t>Éves értékelés (nettóérték / piaciérték / terven felüli écs)</t>
  </si>
  <si>
    <t>M</t>
  </si>
  <si>
    <t>Átfogó</t>
  </si>
  <si>
    <t>Könyvelő</t>
  </si>
  <si>
    <t>Téves főkönyvi számlák, időszak alkalmazása</t>
  </si>
  <si>
    <t>Leltározott készlet, leltárkülönbözetek kontírozása, könyvelés végrehajtása</t>
  </si>
  <si>
    <t>Főkönyvi feladás</t>
  </si>
  <si>
    <t>Leltár főkönyvi könyvelése</t>
  </si>
  <si>
    <t>T</t>
  </si>
  <si>
    <t>Leltár felelős</t>
  </si>
  <si>
    <t>Téves számbavétel, hibás azonosítás, nyilvántartás.
Az eszköz a valóságban nem létezik.
Hiány többlet/hibás értelmezése és elszámolása.</t>
  </si>
  <si>
    <t>Eszközök létezéséről töténő meggyőződés, hiány többlet elszámolás</t>
  </si>
  <si>
    <t>Leltározás elrendelése, rendje, felvételi biz.ok, összesítők, hiány-többlet kiértékelés, főkönyvi egyezőséget megállapító nyilatkozat.</t>
  </si>
  <si>
    <t>Leltározás és leltár</t>
  </si>
  <si>
    <t>Leltározás</t>
  </si>
  <si>
    <t>havi</t>
  </si>
  <si>
    <t>Écs elszámolás, határidő mulasztása, téves eredmény</t>
  </si>
  <si>
    <t>Felhasználás, vagy idő arányos költségek főkönyvi számlákon rögzítése</t>
  </si>
  <si>
    <t>Számviteli elszámolás biz.a</t>
  </si>
  <si>
    <t>Amortizáció főkönyvi feladása</t>
  </si>
  <si>
    <t>A használati költségek és a bevételek nem arányosan kerülnek elszámolásra.</t>
  </si>
  <si>
    <t>Felhasználás, vagy idő arányos költségek megállapítása.</t>
  </si>
  <si>
    <t>Immat., Te eszköz nyilvántartó rendszer.</t>
  </si>
  <si>
    <t>Amortizáció elszámolása</t>
  </si>
  <si>
    <t>Téves könyvelés, hibás vagyonmozgás, bevétel-költség arány, m.érték eltérése a várható piaci ártól.</t>
  </si>
  <si>
    <t>Eszköz aktiválás, nyilvántartásba vétel</t>
  </si>
  <si>
    <t>Állományba vételi biz.</t>
  </si>
  <si>
    <t>Állományba vétel (fk. besorolás, écs, maradványérték)</t>
  </si>
  <si>
    <t>Nem megfelelő tételek kerülnek számba vételre, pontatlan bruttó érték kerül nyílvántartásba vételre</t>
  </si>
  <si>
    <t>Műszaki gazdasági értékelés a beszerzés áráról.</t>
  </si>
  <si>
    <t>Állományba vételi biz., kalkuláció</t>
  </si>
  <si>
    <t>Aktiválás, passziválás</t>
  </si>
  <si>
    <t>Beszerzési ár megállapítása</t>
  </si>
  <si>
    <t>Szakmai beosztott</t>
  </si>
  <si>
    <t>Üzleti használat elmaradása</t>
  </si>
  <si>
    <t>Üzleti célnak megfelelő használatba vétel.</t>
  </si>
  <si>
    <t>Átadás-átvételi nyilatkozat</t>
  </si>
  <si>
    <t>Immateriális javak</t>
  </si>
  <si>
    <t>Mulasztás, téves könyvelés, hibás vagyonmozgás, bemutatás.</t>
  </si>
  <si>
    <t xml:space="preserve"> A könyvelés módjára, a könyvviteli számlákra történő hivatkozás, rögzítés időpontja, igazolása.</t>
  </si>
  <si>
    <t>Számviteli biz.ra írt elszámolás, vagy logikai hozzárendelés.</t>
  </si>
  <si>
    <t>Pénügyi teljesítés kontírozása</t>
  </si>
  <si>
    <t>A kötelezettséget nem teljesítik határidőre.</t>
  </si>
  <si>
    <t>Kp., vagy banki kifizetés technikai végrehajtása</t>
  </si>
  <si>
    <t>Pénztár biz., bankkivonat.</t>
  </si>
  <si>
    <t>Kifizetés végrehajtása</t>
  </si>
  <si>
    <t>Ügyvezető</t>
  </si>
  <si>
    <t>Kötelezettség pénzügyi teljesítésének elrendelése.</t>
  </si>
  <si>
    <t>Jogosult jóváhagyását igazoló rendelkezés.</t>
  </si>
  <si>
    <t>Kifizetés jóváhagyása</t>
  </si>
  <si>
    <t>Számla kontírozása</t>
  </si>
  <si>
    <t>3. Sajátos ügyelt csop., számla egyenleg.</t>
  </si>
  <si>
    <t>Nem igazolt a szerződés szerinti teljesítés a feldolgozáshoz.</t>
  </si>
  <si>
    <t>Szerződés szerinti teljesítés igazolása.</t>
  </si>
  <si>
    <t>Jóváhagyó nyilatkozat, aláírás, igazolás</t>
  </si>
  <si>
    <t>Számla jóváhagyása</t>
  </si>
  <si>
    <t>2. Sajátos ügyelt csop., számla egyenleg.</t>
  </si>
  <si>
    <t>A számla nem kerül az illetékeshez.</t>
  </si>
  <si>
    <t>Az illetékesség szerinti továbbítás.</t>
  </si>
  <si>
    <t>Átadás-átvételi igazolás, alkalmazás</t>
  </si>
  <si>
    <t>Számla továbbítása</t>
  </si>
  <si>
    <t>1. Sajátos ügyelt csop., számla egyenleg.</t>
  </si>
  <si>
    <t>A számla nem kerül feldolgozásra, teljesítésre.</t>
  </si>
  <si>
    <t>Számla nyilvántartásba vétele</t>
  </si>
  <si>
    <t>Iktató könyv, alkalmazás</t>
  </si>
  <si>
    <t>Számla iktatása</t>
  </si>
  <si>
    <t>Ráfordítások, költségek összesen</t>
  </si>
  <si>
    <t>Né</t>
  </si>
  <si>
    <t>biz. hiánya, v. nem megfelelő biz. kiállítása</t>
  </si>
  <si>
    <t>Számviteli biz. kiállítása</t>
  </si>
  <si>
    <t>Átadás-átvételi biz.</t>
  </si>
  <si>
    <t>Átadás-Átvétel (számviteli bizonylat előállítása)</t>
  </si>
  <si>
    <t>Pénzügyi ráfordítás</t>
  </si>
  <si>
    <t>A teljesítés nem felel meg a megrendelésnek</t>
  </si>
  <si>
    <t>Szerződés szerű teljesítés ellenőrzése</t>
  </si>
  <si>
    <t>Átadás-Átvétel (fizikai lebonyoltás)</t>
  </si>
  <si>
    <t>Egyéb ráfordítás</t>
  </si>
  <si>
    <t>A megrendelő érdekeivel ellentétes feltételek lesznek.</t>
  </si>
  <si>
    <t>Megfelelő eszközök azonosítása, szállító, jogi biztosítékok, feltételek szabályozása</t>
  </si>
  <si>
    <t>Aláírt szerződés, igazolt megállapodás</t>
  </si>
  <si>
    <t>Megrendelés / adás-vételi szerződés megkötése</t>
  </si>
  <si>
    <t>Értékcsökkenés</t>
  </si>
  <si>
    <t>A beszerzés nem szolgálja az üzleti célokat</t>
  </si>
  <si>
    <t>Megjelölt üzleti célt szolgáló eszközök beszerzés</t>
  </si>
  <si>
    <t>Rendelkező nyilatkozat</t>
  </si>
  <si>
    <t>Beszerzés jóváhagyása</t>
  </si>
  <si>
    <t>Személyi jellegű ráfordítások</t>
  </si>
  <si>
    <t>FOLYAMAT LEÍRÁS (az ügyletek kontroll folyamata)</t>
  </si>
  <si>
    <t>Anyagjellegű ráfordítások</t>
  </si>
  <si>
    <t>Szabályozás</t>
  </si>
  <si>
    <t>Bevételek, teljesítmények összesen</t>
  </si>
  <si>
    <t>Követelmény, határidő mulasztás</t>
  </si>
  <si>
    <t>Szabályozás, hatályba léptetés, aktualizálás</t>
  </si>
  <si>
    <t>Szabályzat</t>
  </si>
  <si>
    <t>Pénzügyi bevételek</t>
  </si>
  <si>
    <t>Bizonylati rend</t>
  </si>
  <si>
    <t>Egyéb bevétel</t>
  </si>
  <si>
    <t>Számlarend</t>
  </si>
  <si>
    <t>Aktivált saját teljesítmények</t>
  </si>
  <si>
    <t>Pénzkezelési szabályzat</t>
  </si>
  <si>
    <t>Nettó árbevétel</t>
  </si>
  <si>
    <t>Eszközök és a források értékelési szabályzata</t>
  </si>
  <si>
    <t>Források összesen</t>
  </si>
  <si>
    <t>Eszközök és a források leltárkészítési és leltározási szabályzata</t>
  </si>
  <si>
    <t>Passzív időbeli elhatárolások</t>
  </si>
  <si>
    <t>Szakképzett munkaerő alkalmazása, továbbképzés</t>
  </si>
  <si>
    <t>Megfelelően aktualizált belső szabályozás, Interjú</t>
  </si>
  <si>
    <t>Jogszabályben előírt követelmények</t>
  </si>
  <si>
    <t>Rövid lejáratú kötelezettségek</t>
  </si>
  <si>
    <t>SZABÁLYOZÁS (jogszabályok, belső szabályozók előírásainak figyelembe vétele)</t>
  </si>
  <si>
    <t>Hosszú lejáratú kötelezettségek</t>
  </si>
  <si>
    <t>%</t>
  </si>
  <si>
    <t>Kialakítás/Bevezetés</t>
  </si>
  <si>
    <t>A/K/M</t>
  </si>
  <si>
    <t>I/N/Né</t>
  </si>
  <si>
    <t>Ütemezés</t>
  </si>
  <si>
    <t>Felelős</t>
  </si>
  <si>
    <t>Mi lehet hibás?</t>
  </si>
  <si>
    <t>Kontroll leírása</t>
  </si>
  <si>
    <t>Bizonylat</t>
  </si>
  <si>
    <t>Kontroll csoport</t>
  </si>
  <si>
    <t>Kontroll folyamat</t>
  </si>
  <si>
    <t>Sorsz.</t>
  </si>
  <si>
    <t>Hátrasorolt kötelezettségek</t>
  </si>
  <si>
    <t>Céltartalékok</t>
  </si>
  <si>
    <t xml:space="preserve">Saját tőke </t>
  </si>
  <si>
    <t>Megnevezés</t>
  </si>
  <si>
    <t>Azonosító</t>
  </si>
  <si>
    <t>Három évente</t>
  </si>
  <si>
    <t>Eszközök összesen</t>
  </si>
  <si>
    <t>Hatékony/ Összes %-a</t>
  </si>
  <si>
    <t>Lényeges és Magas kockázatú kontrollok hatékonyak?</t>
  </si>
  <si>
    <t>2. Tesztelt ügylet, folyamat</t>
  </si>
  <si>
    <t>1. Tesztelt ügylet, folyamat</t>
  </si>
  <si>
    <t>MEGJEGZÉS / HIVATKOZÁS</t>
  </si>
  <si>
    <t>Kontrollok értékelése</t>
  </si>
  <si>
    <t>Lényeges?</t>
  </si>
  <si>
    <t>Érintett mérleg, erk. Tétel</t>
  </si>
  <si>
    <t>Kontroll tevékenység</t>
  </si>
  <si>
    <t>Két évente</t>
  </si>
  <si>
    <t>Aktív időbeli elhatárolások</t>
  </si>
  <si>
    <t>IT</t>
  </si>
  <si>
    <t>Éves</t>
  </si>
  <si>
    <t>Pénzeszközök</t>
  </si>
  <si>
    <t>315. 4(c ); 315. 12; 315. 13</t>
  </si>
  <si>
    <t>Standard:</t>
  </si>
  <si>
    <t>Beszámolókészítés</t>
  </si>
  <si>
    <t>Féléves</t>
  </si>
  <si>
    <t>Értékpapírok</t>
  </si>
  <si>
    <t>Interjú, betekintés, nyomon követés</t>
  </si>
  <si>
    <t>Módszer:</t>
  </si>
  <si>
    <t>Zárás, nyitás</t>
  </si>
  <si>
    <t>Negyedéves</t>
  </si>
  <si>
    <t>Követelések</t>
  </si>
  <si>
    <t xml:space="preserve">Releváns gazdasági folyamatok kontroll tevékenységének és kontrollpontjainak azonosítása </t>
  </si>
  <si>
    <t>Cél:</t>
  </si>
  <si>
    <t>Havi</t>
  </si>
  <si>
    <t xml:space="preserve">Készletek </t>
  </si>
  <si>
    <t>Tíznapi</t>
  </si>
  <si>
    <t>Befektetett pénzügyi eszközök</t>
  </si>
  <si>
    <t>Készítette:</t>
  </si>
  <si>
    <t>Ellenőrizte:</t>
  </si>
  <si>
    <t xml:space="preserve">Készítette: </t>
  </si>
  <si>
    <t>Heti</t>
  </si>
  <si>
    <t>Dátum:</t>
  </si>
  <si>
    <t>Napi</t>
  </si>
  <si>
    <t>Tárgyi eszközök</t>
  </si>
  <si>
    <t>Működési hatékonyságának tesztelése</t>
  </si>
  <si>
    <t>KK-08-02</t>
  </si>
  <si>
    <t>Eseti</t>
  </si>
  <si>
    <t>Kialakítás és bevezetés tesztelése</t>
  </si>
  <si>
    <t>KK-08-01</t>
  </si>
  <si>
    <t>Folyamatos</t>
  </si>
  <si>
    <t>ÖSSZES</t>
  </si>
  <si>
    <t>LK</t>
  </si>
  <si>
    <t xml:space="preserve"> &lt; Tartalom</t>
  </si>
  <si>
    <t>MP-08-01_TE</t>
  </si>
  <si>
    <t>Kivezetés kontírozása, könyvelés végrehajtása</t>
  </si>
  <si>
    <t>Selejtezés főkönyvi könyvelése</t>
  </si>
  <si>
    <t>Téves azonosítás, végrehajtás</t>
  </si>
  <si>
    <t>Cikkazonosítás, kivezetés tranzakció végrehajtása.</t>
  </si>
  <si>
    <t>Selejtezési bizonylat</t>
  </si>
  <si>
    <t>Selejtezés (érték)</t>
  </si>
  <si>
    <t>Raktárvezető</t>
  </si>
  <si>
    <t>Téves azonosítás, hibás jellemzők rögzítése, téves értékelés</t>
  </si>
  <si>
    <t>Cikkazonosítás, fizikai jellemzők megállapítás, üzleti célú felhasználás lehetetlenségének megállapítása</t>
  </si>
  <si>
    <t>Selejtezési jegyzőkönyv</t>
  </si>
  <si>
    <t>Selejtezés (fizikai)</t>
  </si>
  <si>
    <t>Értékvesztés kontírozása, könyvelés végrehajtása</t>
  </si>
  <si>
    <t>Értékvesztés főkönyvi könyvelése</t>
  </si>
  <si>
    <t>Téves cikk azonosítás,- árcsökkentés</t>
  </si>
  <si>
    <t>Cikkazonosítás, nyilvántartási ár csökkentése a piaci értékre.</t>
  </si>
  <si>
    <t>Értékvesztést elrendelő számviteli bizonylat</t>
  </si>
  <si>
    <t>Értékvesztés elszámolása</t>
  </si>
  <si>
    <t>Táves cikk azonosítás, hibás piaci ár megállapítás, a jelentős tartós fogalmak értelmezése.</t>
  </si>
  <si>
    <t>Nyilvántartrási ár, piaci ár összehasomlítása, jelentős, tartó veszteség jellegű különbözet megállapítása.</t>
  </si>
  <si>
    <t>Cikk nyilvántartó….., fordulónap után alkalmazott árlista, beszerzés</t>
  </si>
  <si>
    <t>Év végi értékelés (nyilvántartási ár és a piaci érték megállapítása)</t>
  </si>
  <si>
    <t>Leltározó, számláló</t>
  </si>
  <si>
    <t>Téves cikk, raktárhely(polc) azonosítása mennyiségi megállapítása, felvételezése.</t>
  </si>
  <si>
    <t>Cikk, raktárhely(polc) azonosítása mennyiségi megállapítása, felvételezése.</t>
  </si>
  <si>
    <t>Leltárfelvételi ív</t>
  </si>
  <si>
    <t>Visszárú kontírozása, könyvelés végrehajtása</t>
  </si>
  <si>
    <t>Visszárú főkönyvi könyvelése</t>
  </si>
  <si>
    <t>Visszárú raktárra vétel (érték) - készletnyilvántartó rendszerben</t>
  </si>
  <si>
    <t>Beosztott</t>
  </si>
  <si>
    <t>Megrendelő nyilatkozata</t>
  </si>
  <si>
    <t>Fuvarokmányon szereplő áru visszaszállítása a megrendelő nyilatkozata miatt</t>
  </si>
  <si>
    <t>Fuvarokmány ( szállító levél, fuvarlevél)</t>
  </si>
  <si>
    <t>Visszárú raktárra vétel (fizikai)</t>
  </si>
  <si>
    <t>Vevő, értékesítés nettó árbevétele, áfa, készlet, elábé számlák kontírozása, könyvelés végrehajtása</t>
  </si>
  <si>
    <t>Számla, főkönyvi feladás</t>
  </si>
  <si>
    <t>Értékesítés főkönyvi könyvelése</t>
  </si>
  <si>
    <t>Áru megnevezés, mennyisége, eladási ára, esedékesség, pénznem, egyéb hiányos, téves adatok</t>
  </si>
  <si>
    <t>Fuvarokmányon szereplő áru, igazolt teljesítés, valós mennyiség,- eladási ár, fizetési határidő, jogszabályban meghatározott tartalom</t>
  </si>
  <si>
    <t>Számla</t>
  </si>
  <si>
    <t>Számlázás</t>
  </si>
  <si>
    <t>Jogosulatlan átadás, téves igazolás</t>
  </si>
  <si>
    <t>Megrendelő átvételének igazolása</t>
  </si>
  <si>
    <t>Átadás-átvétel</t>
  </si>
  <si>
    <t>Megrendeléstől eltérő áru továbbítása, téves címre történő továbbítás.</t>
  </si>
  <si>
    <t>Fuvarokmányon szereplő áru megrendelő részére továbbítása</t>
  </si>
  <si>
    <t>Kiszállítás</t>
  </si>
  <si>
    <t>Raktáros</t>
  </si>
  <si>
    <t>Téves cikk, menyiségi egység, mennyiség kivételezése, hibás szállítólevél kiállítás</t>
  </si>
  <si>
    <t>Cikk,-mennyiségi egység,- mennyiség azonosítás, kivételezés, szállító készítés végrehajtása.</t>
  </si>
  <si>
    <t>Megrendelés, kivételezési bizonylat, szállítólevél.</t>
  </si>
  <si>
    <t>Eladás (fizikai)</t>
  </si>
  <si>
    <t xml:space="preserve">Belső készletmozgások (érték)   </t>
  </si>
  <si>
    <t>Hibás cikk, téves raktárhely azonosítás.</t>
  </si>
  <si>
    <t>Megfelelő cikk azonosítás, raktárhely csökknés, és növekedés</t>
  </si>
  <si>
    <t>Belső mozgásbizonylat</t>
  </si>
  <si>
    <t>Belső készletmozgások (fizikai)</t>
  </si>
  <si>
    <t>Programozott</t>
  </si>
  <si>
    <t>Téves matematikai képlet alkalmazása.</t>
  </si>
  <si>
    <t xml:space="preserve">Súlyozott egységár, v. FIFO módszernek megfelelő matematikai képlet alkalmazása. </t>
  </si>
  <si>
    <t>IT rendszer kalkuláció</t>
  </si>
  <si>
    <t>Átlagos beszerzési ár megállapítása</t>
  </si>
  <si>
    <t>Téves azonosítás,-kalkuláció,-hibás egységár.</t>
  </si>
  <si>
    <t>Cikkazonosítás,  pénznem, árfolyam, azonosítás. Mennyiség, mennyiségi egység, egységár meghatározás.</t>
  </si>
  <si>
    <t>Egyedi beszerzési ár megállapítása</t>
  </si>
  <si>
    <t>Azonosítás,- mennyiség,- minőség,- jellemzők,- raktárhely téves rögzítése.</t>
  </si>
  <si>
    <t>Cikktörzs azonosítás, mennyiség,- minőség,- jellemzők,- raktárhely rőgzítése</t>
  </si>
  <si>
    <t>Számla, szállítólevél</t>
  </si>
  <si>
    <t>Készletre vétel (adatrögzítés)</t>
  </si>
  <si>
    <t>Megrendeléstől eltérő ávétel</t>
  </si>
  <si>
    <t>Megrendelésnek megfelelő használatba vétel</t>
  </si>
  <si>
    <t>Raktárra vétel (fizikai)</t>
  </si>
  <si>
    <t xml:space="preserve"> A könyvelés módjára, a könyvviteli számlákra történő hivatkozás, rögzítés időpontja, igazolása. Szállító, áfa, készlet fk számlák</t>
  </si>
  <si>
    <t>Számviteli bizonylatra írt elszámolás, vagy logikai hozzárendelés.</t>
  </si>
  <si>
    <t>Bizonylat hiánya, téves bizonylat</t>
  </si>
  <si>
    <t>Szerződésszerű teljesítés ellenőrzése</t>
  </si>
  <si>
    <t>MP-08-01_KE</t>
  </si>
  <si>
    <t>Behajthatatlan főkönyvi könyvelése</t>
  </si>
  <si>
    <t>Behajthatatlan minősítés (igazolás)</t>
  </si>
  <si>
    <t>Hibás számla használat, téves érték rögzítése, hivás bizonylat, dátum.</t>
  </si>
  <si>
    <t>Értékvesztés, vagy év. visszaírás főkönyvi könyvelése</t>
  </si>
  <si>
    <t>Téves cikkazonosítás, hibás piaci ár, jelentős tartós fogalmak hibás értelmezése</t>
  </si>
  <si>
    <t>Nyilvántartrási ár, piaci ár összehasomlítása, jelentős, tartós veszteség különbözet megállapítása.</t>
  </si>
  <si>
    <t>Cikk nyilvántartó, fordulónap után alkalmazott árlista, beszerzési számlák</t>
  </si>
  <si>
    <t>Értékvesztés, vagy év. visszaírás megállapítása</t>
  </si>
  <si>
    <t>Leltár elkészítése</t>
  </si>
  <si>
    <t>Hibás teljesítés, lejárat, csoportosítás, tagozás.</t>
  </si>
  <si>
    <t>Frodulónapon nyitott vevők folyószámlák vevóre összegzése és lejárat szerinti tagozása</t>
  </si>
  <si>
    <t>Folyószámla, vevő korosítás</t>
  </si>
  <si>
    <t>Fordulónapon nyitott vevők korosított listája</t>
  </si>
  <si>
    <t>Elmaradt és pontatlan visszaigazolások tudomásul vétele</t>
  </si>
  <si>
    <t>Visszaigazolások egyeztetése rögzítése, elmaradt visszaigazolások pótlásának szorgalmazása (telefon, E-mail, személyes kapcsolatfelvétel)</t>
  </si>
  <si>
    <t>Kiértesítések nyilvántartása, visszaigazolások</t>
  </si>
  <si>
    <t>Visszaigazolások nyomon követése</t>
  </si>
  <si>
    <t>Fordulónapot követő hónap</t>
  </si>
  <si>
    <t>Pénzügyi teljesítések, beszámítások figyelmen kívül hagyása, rögzítések csúszása, téves lekérdezés, kiküldés igazolásának elmaradása, hibás szövegezés a visszaigazolás elmaradására.</t>
  </si>
  <si>
    <t>Fordulónapig teljesített követelések egyeztetése, megfelelő jogcím, hivatkozás, érték rögzítése, kiértesítések továbbítása.</t>
  </si>
  <si>
    <t>Nyitott vevők, kiértesítések nyilvántartása</t>
  </si>
  <si>
    <t>Fordulónapon nyitott vevők kiértesítése</t>
  </si>
  <si>
    <t>nyilvántarásba vétel mulasztása, értékvesztés megszüntetés helyett értékvesztés visszaírásként történő elszámolás, téves főkönyvi számlák alkalmazása</t>
  </si>
  <si>
    <t>Jóváírás azonosítása, nyilvántartásba történő rögzítése, értékvesztés kivezetése, megfelelő főkönyvi számlákra könyvelése.</t>
  </si>
  <si>
    <t>Kimenő számla nyilvántartás, bankszámla kivonat</t>
  </si>
  <si>
    <t>Értékvesztett követelésre befizetés könyvelése</t>
  </si>
  <si>
    <t>Határidők, eljárási költségek kifizetésének, adósnyilatkozatok értelmezésének, további eljárások kezdeményezésének mulasztása.</t>
  </si>
  <si>
    <t>Határidős egyeztetések, jogi eljárási költségek átutalása, adós visszajelzések értelmezése, peres eljárás kezdeményezése</t>
  </si>
  <si>
    <t>Jogi képviselővel történt egyeztések dokumentumai</t>
  </si>
  <si>
    <t>Jogi eljárás nyomon követése</t>
  </si>
  <si>
    <t>Megbízás mulasztása</t>
  </si>
  <si>
    <t>Jogi képviselő megbízása</t>
  </si>
  <si>
    <t>Számla, átadás-átvétel,- teljesítés igazolás, szerződés, megrendelés, késedelmere figyelmeztetés és igazolása.</t>
  </si>
  <si>
    <t>Jogi eljárás elrendelése</t>
  </si>
  <si>
    <t>Téves jogcím, jogosultság,- elismerés hiánya. Késedelemre figyelmeztetés, vagy igazolásának mulasztása</t>
  </si>
  <si>
    <t>Követelés jogcímének alátámasztása, jogosultság,- elismertség igazolása, késedelemről igazolt értesítés továbbítása.</t>
  </si>
  <si>
    <t>Számla, átadás-átvétel,- teljesítés igazolás, szerződés, megrendelés.</t>
  </si>
  <si>
    <t>Pénzügyi késedelemre cselekvések</t>
  </si>
  <si>
    <t>Késedelem megállapítás mulasztása, alapbizonylatok, igazolások hiánya</t>
  </si>
  <si>
    <t>Nyitott számlák figyelemmel követése, késedelem azonosítása. Alapbizonylatok, igazolások egyeztetése, pótlása, továbbítása</t>
  </si>
  <si>
    <t>Kimenő számla, nyilvántartás, vevőfolyószámla kivonat.</t>
  </si>
  <si>
    <t>Pénzügyi késedelem megállapítása és továbbítása</t>
  </si>
  <si>
    <t>Hiányos nyilvántartás, késedelem rögzítés elmaradása</t>
  </si>
  <si>
    <t>Nyitott számlák figyelemmel követése, késedelem azonosítása.</t>
  </si>
  <si>
    <t>Pénzügyi nyilvántartás</t>
  </si>
  <si>
    <t>Vevők és nettó árbevétel</t>
  </si>
  <si>
    <t>Áru, szolgáltatás megnevezése, mennyisége, eladási ára, esedékesség, pénznem, egyéb hiányos, téves adatok</t>
  </si>
  <si>
    <t>Fuvarokmányon szereplő áru, szolgáltatás igazolt teljesítése, valós mennyiség,- eladási ár, fizetési határidő, jogszabályban meghatározott tartalom</t>
  </si>
  <si>
    <t>Elismerés hiánya, jogosulatlan átadás, téves igazolás</t>
  </si>
  <si>
    <t>Megrendelő átvételének, szolgáltatás teljesítésének igazolása</t>
  </si>
  <si>
    <t>Fuvarokmány ( szállító levél, fuvarlevél), teljesítés igazolás</t>
  </si>
  <si>
    <t>Szolgáltatás-termék átadás-átvétele (számviteli bizonylat)</t>
  </si>
  <si>
    <t>Cikk,-mennyiségi egység,- mennyiség azonosítás, kivételezés, szállítólevél készítés végrehajtása.</t>
  </si>
  <si>
    <t>Termék átadás-átvétele (fizikai)</t>
  </si>
  <si>
    <t>Megrendelés / adás-vételi szerződés</t>
  </si>
  <si>
    <t>Téves adatfelvétel értelmezés, megtévesztés</t>
  </si>
  <si>
    <t>Belső szabályozásnak, szokásnak megfelelő ügyfélminősítő eljárás lépései szerint végrehajtott minősítés</t>
  </si>
  <si>
    <t>Vagyonkimutatás, fedezetigazolás, ajánlás, adatfelvételezés, interjú.</t>
  </si>
  <si>
    <t>Ügyfél besorolás / minősítés</t>
  </si>
  <si>
    <t>Téves adatfelvétel, hibás cégjegyzék,- adó,- igazolványszám, hibás értesítési, E-mail cím</t>
  </si>
  <si>
    <t>Adatfelvételezés közhiteles okmányokról</t>
  </si>
  <si>
    <t>Cégkivonat, vagy személyi igazolvány, lakcímkártya.</t>
  </si>
  <si>
    <t>Ügyféltörzsbe felvétel</t>
  </si>
  <si>
    <t>Számlarendnek megfelelő fk. számlákra könyvelés, megfelelő érték, bizonylatszám.</t>
  </si>
  <si>
    <t>Minősítő követelmények egyeztetése, egyedi azonosítása, megfelelőszámlák kijelölése, értékek egyeztetése</t>
  </si>
  <si>
    <t>Téves minősítés, megfelelő igazolás hiánya, hibás számla kijelölés, hibás érték</t>
  </si>
  <si>
    <t>Év végi könyvelés</t>
  </si>
  <si>
    <t>Könyvelési tétel riport</t>
  </si>
  <si>
    <t>Megfelelő mozgáskód, főkönyvi számra könyvelés.</t>
  </si>
  <si>
    <t>Téves mozgáskód törzs beállítás, hibás számlára könyvelés.</t>
  </si>
  <si>
    <t>Követelések, Bevételek</t>
  </si>
  <si>
    <t>Követelések, Ráfordítások</t>
  </si>
  <si>
    <t>MP-08-01_KOV</t>
  </si>
  <si>
    <t>Tárhelyre történő adatrögzítés feltételének meghatározása</t>
  </si>
  <si>
    <t>Egyező készletek kezelése</t>
  </si>
  <si>
    <t>Újraszámolt készletek kezelése</t>
  </si>
  <si>
    <t>Fennmaradt (problémás) eltérések kezelése</t>
  </si>
  <si>
    <t>Leltározás zárása</t>
  </si>
  <si>
    <t>Leltározási jegyzőkönyv elkészítése</t>
  </si>
  <si>
    <t>Leltározás idejének meghatározás</t>
  </si>
  <si>
    <t>Leltározás munkarendjének meghatározása</t>
  </si>
  <si>
    <t>Leltározás személyi állományának, beosztásának meghatározása</t>
  </si>
  <si>
    <t>Leltározás technikai eszközeinek meghatározása</t>
  </si>
  <si>
    <t>Leltározás megbízó leveleinek kiadása</t>
  </si>
  <si>
    <t>Leltározáspárok munkafolyamatainak meghatározása</t>
  </si>
  <si>
    <t>Leltározási utasítás elkészítése</t>
  </si>
  <si>
    <t>Készletek Bev., Ráf.</t>
  </si>
  <si>
    <t>Végrehajtás előkészítése-leltársorok, tárhely intervallumok</t>
  </si>
  <si>
    <t>Végrehajtás előkészítése-leltárfelvételi dokumentumok nyomtatása</t>
  </si>
  <si>
    <t>Leltárfej felvétele, cikkek felvétele, leltározás funkció indítása a nyilvántartó szoftverben</t>
  </si>
  <si>
    <t>Leltárívek nyomtatása</t>
  </si>
  <si>
    <t>Leltározás végrehajtása - tárhelyek azonosítása</t>
  </si>
  <si>
    <t>Leltározás végrehajtása - termék azonosítása</t>
  </si>
  <si>
    <t>Leltározás végrehajtása - eltérések rögzítése</t>
  </si>
  <si>
    <t>Leltározás végrehajtása - feltalált termékek rögzítése</t>
  </si>
  <si>
    <t>Leltározás végrehajtása - üres tárhely rögzítése</t>
  </si>
  <si>
    <t>Leltározás végrehajtása - tárhelysorrend tartása</t>
  </si>
  <si>
    <t>Leltározás végrehajtása - termék számlálás, számbavétel</t>
  </si>
  <si>
    <t>Leltározás végrehajtása - letárívek készre jelentése, ellenőrzése</t>
  </si>
  <si>
    <t>Leltározás végrehajtása - letárívek ellenőrzése, kiértékelése</t>
  </si>
  <si>
    <t>Lista ellenőr</t>
  </si>
  <si>
    <t>Lista rögzítő</t>
  </si>
  <si>
    <t>Leltározás végrehajtása - eltérések nyomtatása</t>
  </si>
  <si>
    <t>Leltározás végrehajtása - számlálás elfogadása, újraszámlálás elrendelése</t>
  </si>
  <si>
    <t>Leltározás végrehajtása - újraszámlálás letárív nyomtatása</t>
  </si>
  <si>
    <t>Leltározás végrehajtása - újraszámlálás</t>
  </si>
  <si>
    <t>Eltéréslisták lekérése és értékelése</t>
  </si>
  <si>
    <t>Letározási eredmények: induló, számolt eltérés nyomtatása</t>
  </si>
  <si>
    <t>Készletérték lista állományok létrehozása</t>
  </si>
  <si>
    <t>Informatika</t>
  </si>
  <si>
    <t>Ügyvezetői utasítás</t>
  </si>
  <si>
    <t>Írásos, vagy szóbeli utasítás, döntés.</t>
  </si>
  <si>
    <t>Téves döntés előkészítés, hibás időpont meghatározása</t>
  </si>
  <si>
    <t>Leltározási utasítás</t>
  </si>
  <si>
    <t>Felelősök, határidők, hatáskörök meghatározása</t>
  </si>
  <si>
    <t>Hibás határidő, felelősség</t>
  </si>
  <si>
    <t>Hibás erőforrás kijelölés, túlterheltség, alulterheltség.</t>
  </si>
  <si>
    <t>Rendkívüli munkarend meghatározása</t>
  </si>
  <si>
    <t>A leltározás végrehajtásához és a technikai eszközökhöz igazodó feladat és felelősség meghatározása</t>
  </si>
  <si>
    <t>A végrehajtáshoz szükséges eszközök meghatározása</t>
  </si>
  <si>
    <t>Rossz kapcitás felmérés, túl és alulterheltség kialakulása, műszaki problémák bekövetkezése</t>
  </si>
  <si>
    <t>Egyedi megbízó levelek</t>
  </si>
  <si>
    <t>A leltározási utasításnak megfelelő egyedi megbízólevek ísmertetése és tudomásul vétele (aláírása)</t>
  </si>
  <si>
    <t>Ismertetés, elfogadás, aláírás hiánya.</t>
  </si>
  <si>
    <t>Tárhely, termékazonosítás, számlálás, eltéréskezelés lépéseinek leírása</t>
  </si>
  <si>
    <t>Téves folyamatleírás</t>
  </si>
  <si>
    <t>Belső leltározást megelőző leltározás végrehajtása</t>
  </si>
  <si>
    <t>Elmulasztott felvételezés</t>
  </si>
  <si>
    <t>Leltárívek</t>
  </si>
  <si>
    <t>Kimaradó szektorok, raktárhelyek</t>
  </si>
  <si>
    <t>Értéklisták</t>
  </si>
  <si>
    <t>Raktárak teljes körű dokumentációjának nyomtatása</t>
  </si>
  <si>
    <t>Teljeskörű állománylisták elérése</t>
  </si>
  <si>
    <t>Leltárívek - polcazonosító kódtáblák</t>
  </si>
  <si>
    <t>Leltárpárok</t>
  </si>
  <si>
    <t>Leltárívek - termékismertetők</t>
  </si>
  <si>
    <t>Hibás termék, mértékegység, gyártásiszám, lejárat.</t>
  </si>
  <si>
    <t>Automatikus vonalkód azonosító eszköz</t>
  </si>
  <si>
    <t>Vonalkód beolvasás terméken, leltáríven.</t>
  </si>
  <si>
    <t>Elektronikus adatrögzítés</t>
  </si>
  <si>
    <t>A számolt és nyilvántartott mennyiségek eltérésinek rögzítése</t>
  </si>
  <si>
    <t>Téves adatrögzítés</t>
  </si>
  <si>
    <t>Kiadott leltárívek átadása ellenőrzésre</t>
  </si>
  <si>
    <t>Kimaradó letárívek, rossz sorrenedképzés</t>
  </si>
  <si>
    <t>Eltérések rögzítése</t>
  </si>
  <si>
    <t>Kimaradó leltárívek, eltérések</t>
  </si>
  <si>
    <t>Eltérés lista</t>
  </si>
  <si>
    <t>NÉ</t>
  </si>
  <si>
    <t>Technikai hiba</t>
  </si>
  <si>
    <t>Döntés</t>
  </si>
  <si>
    <t>Eltérésbizonylatok</t>
  </si>
  <si>
    <t>Leltározás végrehajtása - termék vonalkód elektronikus rögzítése</t>
  </si>
  <si>
    <t>Leltározás folyamata lépésről lépésre, felelősök megnevezésével.</t>
  </si>
  <si>
    <t>Logisztikai igazgató</t>
  </si>
  <si>
    <t>Külső raktárak leltározási módjának és időpontjának meghatározása (elkülönített virtuális készletek, melyekre automatikus leltározás,- és készletmozgás (+-) nem indítható, ez egy puffer volt)</t>
  </si>
  <si>
    <t>Végrehajtás előkészítése-készletek rendezése (függő státuszú készletmozgások lezárása)</t>
  </si>
  <si>
    <t>Függő státuszú kélszleteket le kell zárni, a leltározos folyamatához.</t>
  </si>
  <si>
    <t>A függő státuszú készletek nem lesznek számba véve.</t>
  </si>
  <si>
    <t>Program riport, üzenetpanel</t>
  </si>
  <si>
    <t>Optimális munkaterhelés kialakítása a számbavételhez</t>
  </si>
  <si>
    <t>Előkészítő kalkuláció</t>
  </si>
  <si>
    <t>Alulterhelés, túlterhelés, elhúzódó leltározás</t>
  </si>
  <si>
    <t>Végrehajtás előkészítése-hiány,- többlet raktári készletek rendezése (évközi virtuális készletek rendezése, kivezetése)</t>
  </si>
  <si>
    <t>Hiány,-többlet szektor riportja</t>
  </si>
  <si>
    <t>Virtuális hiány többletek kivezetése.</t>
  </si>
  <si>
    <t>Pontatlan nyilvántartott készlet kimutatása</t>
  </si>
  <si>
    <t>Programozott funkció</t>
  </si>
  <si>
    <t>Informatika / Raktárvezető</t>
  </si>
  <si>
    <t>Hiányzó, nem teljes körű leltárelőkészítő állományok</t>
  </si>
  <si>
    <t>Raktár-Szektor-Polckód-Vonalkód egyeztetése</t>
  </si>
  <si>
    <t>Pontatlan tárhely azonosítás, üres polcok figyelmen kívül hagyása.</t>
  </si>
  <si>
    <t>Leltáríven szereplő termék, termékcsomagoláson feltüntetettt jellemzők egyeztetése</t>
  </si>
  <si>
    <t>Téves felvételezés, adatrögzítés</t>
  </si>
  <si>
    <t>Kiadott leltárívek átadása, újraszámlálás ellenőrzésre</t>
  </si>
  <si>
    <t>Programozott riportok</t>
  </si>
  <si>
    <t>Egyezőségek ellenőrzése</t>
  </si>
  <si>
    <t>Eltérés</t>
  </si>
  <si>
    <t>Technikai futtatás</t>
  </si>
  <si>
    <t>Programozott hibalista, formai ellenőrzés eredménye</t>
  </si>
  <si>
    <t>Jegyzőkönyv</t>
  </si>
  <si>
    <t xml:space="preserve">Leltározás végrehajtása, befejezése, fellelősség, megállapítások, </t>
  </si>
  <si>
    <t>Nem készül el.</t>
  </si>
  <si>
    <t>Késztleltár állományok, riportok</t>
  </si>
  <si>
    <t>Egyedi készletmennyiségek, értékek, összesített készletérték</t>
  </si>
  <si>
    <t>Téves mennyiségi adatok, hibás nyilvántartási ár, nem megfelelő bizonylati hivatkozások.</t>
  </si>
  <si>
    <t>Pénügyi számviteli vezető</t>
  </si>
  <si>
    <t>Tételes árukészlet nyilvántartás, kiértékelés</t>
  </si>
  <si>
    <t>Árukészlet hiányok,- többletek főkönyvi számláinak, könyvelési tételeinek kontír tételeinek megállapítása, megfelelő számlák, értékek elszámolása</t>
  </si>
  <si>
    <t>Hibás hiány,- többlet azonosítás, indoklás, Téves főkönyvi számla,- érték elszámolása.</t>
  </si>
  <si>
    <t>Árukészletek év végi leltárának és értékelésének főkönyvi elszámolása</t>
  </si>
  <si>
    <t>Végrehajtás előkészítése-értéklisták lekérése számbavételhez, kiértékeléshez.</t>
  </si>
  <si>
    <t>MP-08-01_KE-LELT</t>
  </si>
  <si>
    <t>Év végi értékelés, könyvelés</t>
  </si>
  <si>
    <t>KONTROLL TEVÉKENYSÉG FELTÁRÁSA ÉS ÉRTÉKELÉSE</t>
  </si>
  <si>
    <t>Eltérés listák elemzése, hiány-többlet okának megállapítása</t>
  </si>
  <si>
    <t>Téves besorolás, hibás kategória megállapítás.</t>
  </si>
  <si>
    <t>Logisztikai igazgató, raktárvezető</t>
  </si>
  <si>
    <t>Hiány,többlet elemzés. Kategóriák: adminisztratív, vagy tényleges. Hibák kiváltó okok szerint: Kiszedési hiba, vevő/beszállító hiba, beszállítói hiány, áruátvételi hiba, melyket a nyilvántartásban nem vezettek át.</t>
  </si>
  <si>
    <t>Készletérték lista állományok átadása</t>
  </si>
  <si>
    <t>E-mail értesítés</t>
  </si>
  <si>
    <t>Levelezés lista</t>
  </si>
  <si>
    <t>Mulasztás</t>
  </si>
  <si>
    <t>Készletek leltározása*</t>
  </si>
  <si>
    <t>* Az itt ismertetett kontroll folyamatot módosítani kell az ügyfél álatal alkalmazott folyamattal.</t>
  </si>
  <si>
    <t>Lefedett állítás(ok)***</t>
  </si>
  <si>
    <t>***Kombinált állítások</t>
  </si>
  <si>
    <t>Kockázat</t>
  </si>
  <si>
    <t>Egyéb: előkészítést, végrehajtást, ellenőrzést leíró szabályozás</t>
  </si>
  <si>
    <t>Követelések (vevők)*</t>
  </si>
  <si>
    <t>Immateriális javak, Tárgyi eszközök elszámolása*</t>
  </si>
  <si>
    <t>Készletek beszerzése*</t>
  </si>
  <si>
    <t>UTOLSÓ. Tesztelt ügylet, folyamat</t>
  </si>
  <si>
    <t>Hatékony összesen Darab</t>
  </si>
  <si>
    <t>Nem hatékony összesen Darab</t>
  </si>
  <si>
    <t>Növelje a táblázatot az UTOLSÓ ügylet oszlopai elé beszúrt oszlopkkal a tesztelt ügyletek számának megfelelően.</t>
  </si>
  <si>
    <t>Üzembehelyezés (fizikai)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</si>
</sst>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name val="Arial"/>
      <family val="2"/>
    </font>
    <font>
      <sz val="10"/>
      <name val="Arial Narrow"/>
      <family val="2"/>
      <charset val="238"/>
    </font>
    <font>
      <b/>
      <sz val="10"/>
      <name val="Arial Narrow"/>
      <family val="2"/>
      <charset val="238"/>
    </font>
    <font>
      <b/>
      <sz val="12"/>
      <name val="Arial Narrow"/>
      <family val="2"/>
      <charset val="238"/>
    </font>
    <font>
      <sz val="10"/>
      <name val="Arial"/>
      <family val="2"/>
      <charset val="238"/>
    </font>
    <font>
      <b/>
      <sz val="14"/>
      <color indexed="10"/>
      <name val="Arial Narrow"/>
      <family val="2"/>
      <charset val="238"/>
    </font>
    <font>
      <b/>
      <u/>
      <sz val="10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b/>
      <sz val="11"/>
      <name val="Arial Narrow"/>
      <family val="2"/>
      <charset val="238"/>
    </font>
    <font>
      <sz val="8"/>
      <name val="Arial Narrow"/>
      <family val="2"/>
      <charset val="238"/>
    </font>
    <font>
      <i/>
      <sz val="10"/>
      <name val="Arial Narrow"/>
      <family val="2"/>
      <charset val="238"/>
    </font>
    <font>
      <b/>
      <sz val="9"/>
      <name val="Arial Narrow"/>
      <family val="2"/>
      <charset val="238"/>
    </font>
    <font>
      <sz val="11"/>
      <name val="Arial Narrow"/>
      <family val="2"/>
      <charset val="238"/>
    </font>
    <font>
      <sz val="12"/>
      <name val="Times New Roman"/>
      <family val="1"/>
      <charset val="238"/>
    </font>
    <font>
      <sz val="11"/>
      <color indexed="8"/>
      <name val="Arial"/>
      <family val="2"/>
    </font>
    <font>
      <b/>
      <sz val="11"/>
      <color indexed="30"/>
      <name val="Arial Narrow"/>
      <family val="2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sz val="11"/>
      <color rgb="FFFFFFFF"/>
      <name val="Arial Narrow"/>
      <family val="2"/>
      <charset val="238"/>
    </font>
    <font>
      <sz val="11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FF"/>
        <bgColor indexed="64"/>
      </patternFill>
    </fill>
  </fills>
  <borders count="62">
    <border>
      <left/>
      <right/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hair">
        <color rgb="FF000000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rgb="FF000000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rgb="FF000000"/>
      </right>
      <top style="hair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</borders>
  <cellStyleXfs count="6">
    <xf numFmtId="0" fontId="0" fillId="0" borderId="0"/>
    <xf numFmtId="0" fontId="4" fillId="0" borderId="0"/>
    <xf numFmtId="0" fontId="4" fillId="0" borderId="0"/>
    <xf numFmtId="0" fontId="4" fillId="0" borderId="0"/>
    <xf numFmtId="0" fontId="13" fillId="0" borderId="0"/>
    <xf numFmtId="0" fontId="14" fillId="0" borderId="0" applyNumberFormat="0" applyFill="0" applyBorder="0" applyAlignment="0" applyProtection="0">
      <alignment vertical="top"/>
      <protection locked="0"/>
    </xf>
  </cellStyleXfs>
  <cellXfs count="189">
    <xf numFmtId="0" fontId="0" fillId="0" borderId="0" xfId="0"/>
    <xf numFmtId="0" fontId="1" fillId="2" borderId="0" xfId="0" applyFont="1" applyFill="1"/>
    <xf numFmtId="0" fontId="2" fillId="3" borderId="0" xfId="0" applyFont="1" applyFill="1" applyAlignment="1"/>
    <xf numFmtId="0" fontId="1" fillId="3" borderId="0" xfId="0" applyFont="1" applyFill="1" applyAlignment="1"/>
    <xf numFmtId="0" fontId="3" fillId="2" borderId="0" xfId="0" applyFont="1" applyFill="1"/>
    <xf numFmtId="0" fontId="1" fillId="4" borderId="0" xfId="0" applyFont="1" applyFill="1"/>
    <xf numFmtId="0" fontId="2" fillId="4" borderId="0" xfId="1" applyFont="1" applyFill="1"/>
    <xf numFmtId="0" fontId="1" fillId="3" borderId="0" xfId="0" applyFont="1" applyFill="1"/>
    <xf numFmtId="0" fontId="5" fillId="4" borderId="0" xfId="0" applyFont="1" applyFill="1" applyAlignment="1">
      <alignment wrapText="1"/>
    </xf>
    <xf numFmtId="0" fontId="6" fillId="4" borderId="0" xfId="0" applyFont="1" applyFill="1" applyAlignment="1">
      <alignment horizontal="left" vertical="center"/>
    </xf>
    <xf numFmtId="0" fontId="5" fillId="3" borderId="0" xfId="0" applyFont="1" applyFill="1" applyAlignment="1">
      <alignment wrapText="1"/>
    </xf>
    <xf numFmtId="14" fontId="1" fillId="3" borderId="0" xfId="1" applyNumberFormat="1" applyFont="1" applyFill="1"/>
    <xf numFmtId="0" fontId="7" fillId="4" borderId="1" xfId="2" applyFont="1" applyFill="1" applyBorder="1" applyAlignment="1" applyProtection="1">
      <alignment horizontal="center" vertical="center" wrapText="1"/>
      <protection hidden="1"/>
    </xf>
    <xf numFmtId="0" fontId="2" fillId="0" borderId="2" xfId="2" applyFont="1" applyFill="1" applyBorder="1" applyAlignment="1">
      <alignment horizontal="center" vertical="center"/>
    </xf>
    <xf numFmtId="0" fontId="2" fillId="0" borderId="3" xfId="2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8" fillId="4" borderId="4" xfId="0" applyFont="1" applyFill="1" applyBorder="1"/>
    <xf numFmtId="0" fontId="8" fillId="4" borderId="5" xfId="0" applyFont="1" applyFill="1" applyBorder="1"/>
    <xf numFmtId="0" fontId="2" fillId="2" borderId="6" xfId="0" applyFont="1" applyFill="1" applyBorder="1" applyAlignment="1">
      <alignment horizontal="center"/>
    </xf>
    <xf numFmtId="0" fontId="2" fillId="5" borderId="2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vertical="center" wrapText="1"/>
    </xf>
    <xf numFmtId="0" fontId="9" fillId="3" borderId="7" xfId="0" applyFont="1" applyFill="1" applyBorder="1" applyAlignment="1">
      <alignment vertical="top" wrapText="1"/>
    </xf>
    <xf numFmtId="0" fontId="1" fillId="5" borderId="3" xfId="0" applyFont="1" applyFill="1" applyBorder="1" applyAlignment="1">
      <alignment vertical="top"/>
    </xf>
    <xf numFmtId="0" fontId="1" fillId="6" borderId="8" xfId="0" applyFont="1" applyFill="1" applyBorder="1" applyAlignment="1">
      <alignment horizontal="center" vertical="center" wrapText="1"/>
    </xf>
    <xf numFmtId="0" fontId="7" fillId="4" borderId="9" xfId="2" applyFont="1" applyFill="1" applyBorder="1" applyAlignment="1" applyProtection="1">
      <alignment horizontal="center" vertical="center" wrapText="1"/>
      <protection hidden="1"/>
    </xf>
    <xf numFmtId="0" fontId="2" fillId="0" borderId="10" xfId="2" applyFont="1" applyFill="1" applyBorder="1" applyAlignment="1">
      <alignment horizontal="center" vertical="center"/>
    </xf>
    <xf numFmtId="0" fontId="2" fillId="0" borderId="11" xfId="2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center" vertical="center"/>
    </xf>
    <xf numFmtId="0" fontId="8" fillId="4" borderId="0" xfId="0" applyFont="1" applyFill="1" applyBorder="1"/>
    <xf numFmtId="0" fontId="8" fillId="4" borderId="12" xfId="0" applyFont="1" applyFill="1" applyBorder="1"/>
    <xf numFmtId="0" fontId="2" fillId="2" borderId="13" xfId="0" applyFont="1" applyFill="1" applyBorder="1" applyAlignment="1">
      <alignment horizontal="center"/>
    </xf>
    <xf numFmtId="0" fontId="2" fillId="5" borderId="10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4" xfId="0" applyFont="1" applyFill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center" vertical="center" wrapText="1"/>
    </xf>
    <xf numFmtId="0" fontId="9" fillId="2" borderId="15" xfId="0" applyFont="1" applyFill="1" applyBorder="1" applyAlignment="1">
      <alignment vertical="center" wrapText="1"/>
    </xf>
    <xf numFmtId="0" fontId="9" fillId="3" borderId="15" xfId="0" applyFont="1" applyFill="1" applyBorder="1" applyAlignment="1">
      <alignment vertical="top" wrapText="1"/>
    </xf>
    <xf numFmtId="0" fontId="1" fillId="5" borderId="11" xfId="0" applyFont="1" applyFill="1" applyBorder="1" applyAlignment="1">
      <alignment vertical="top"/>
    </xf>
    <xf numFmtId="0" fontId="1" fillId="4" borderId="14" xfId="0" applyFont="1" applyFill="1" applyBorder="1"/>
    <xf numFmtId="0" fontId="1" fillId="4" borderId="16" xfId="0" applyFont="1" applyFill="1" applyBorder="1"/>
    <xf numFmtId="0" fontId="1" fillId="4" borderId="17" xfId="0" applyFont="1" applyFill="1" applyBorder="1"/>
    <xf numFmtId="0" fontId="2" fillId="0" borderId="14" xfId="0" applyFont="1" applyFill="1" applyBorder="1" applyAlignment="1">
      <alignment horizontal="center"/>
    </xf>
    <xf numFmtId="0" fontId="1" fillId="4" borderId="14" xfId="0" applyFont="1" applyFill="1" applyBorder="1" applyAlignment="1">
      <alignment wrapText="1"/>
    </xf>
    <xf numFmtId="0" fontId="9" fillId="4" borderId="16" xfId="0" applyFont="1" applyFill="1" applyBorder="1" applyAlignment="1">
      <alignment horizontal="center" vertical="center" wrapText="1"/>
    </xf>
    <xf numFmtId="0" fontId="9" fillId="4" borderId="16" xfId="0" applyFont="1" applyFill="1" applyBorder="1" applyAlignment="1">
      <alignment vertical="center" wrapText="1"/>
    </xf>
    <xf numFmtId="0" fontId="1" fillId="4" borderId="16" xfId="0" applyFont="1" applyFill="1" applyBorder="1" applyAlignment="1">
      <alignment vertical="top"/>
    </xf>
    <xf numFmtId="0" fontId="1" fillId="4" borderId="17" xfId="0" applyFont="1" applyFill="1" applyBorder="1" applyAlignment="1">
      <alignment vertical="top"/>
    </xf>
    <xf numFmtId="0" fontId="2" fillId="2" borderId="14" xfId="0" applyFont="1" applyFill="1" applyBorder="1" applyAlignment="1">
      <alignment horizontal="center"/>
    </xf>
    <xf numFmtId="0" fontId="1" fillId="2" borderId="15" xfId="0" applyFont="1" applyFill="1" applyBorder="1"/>
    <xf numFmtId="0" fontId="1" fillId="2" borderId="15" xfId="0" applyFont="1" applyFill="1" applyBorder="1" applyAlignment="1">
      <alignment vertical="top"/>
    </xf>
    <xf numFmtId="0" fontId="1" fillId="2" borderId="11" xfId="0" applyFont="1" applyFill="1" applyBorder="1" applyAlignment="1">
      <alignment vertical="top"/>
    </xf>
    <xf numFmtId="0" fontId="2" fillId="2" borderId="18" xfId="0" applyFont="1" applyFill="1" applyBorder="1" applyAlignment="1">
      <alignment horizontal="center"/>
    </xf>
    <xf numFmtId="0" fontId="1" fillId="6" borderId="20" xfId="0" applyFont="1" applyFill="1" applyBorder="1" applyAlignment="1">
      <alignment horizontal="center" vertical="center" wrapText="1"/>
    </xf>
    <xf numFmtId="0" fontId="2" fillId="4" borderId="17" xfId="0" applyFont="1" applyFill="1" applyBorder="1" applyAlignment="1">
      <alignment vertical="top"/>
    </xf>
    <xf numFmtId="0" fontId="9" fillId="2" borderId="15" xfId="0" applyFont="1" applyFill="1" applyBorder="1" applyAlignment="1">
      <alignment vertical="top" wrapText="1"/>
    </xf>
    <xf numFmtId="0" fontId="2" fillId="2" borderId="0" xfId="2" applyFont="1" applyFill="1" applyAlignment="1">
      <alignment horizontal="center" vertical="justify"/>
    </xf>
    <xf numFmtId="0" fontId="1" fillId="4" borderId="18" xfId="0" applyFont="1" applyFill="1" applyBorder="1"/>
    <xf numFmtId="0" fontId="1" fillId="4" borderId="19" xfId="0" applyFont="1" applyFill="1" applyBorder="1"/>
    <xf numFmtId="0" fontId="1" fillId="4" borderId="21" xfId="0" applyFont="1" applyFill="1" applyBorder="1"/>
    <xf numFmtId="0" fontId="2" fillId="0" borderId="18" xfId="0" applyFont="1" applyFill="1" applyBorder="1" applyAlignment="1">
      <alignment horizontal="center"/>
    </xf>
    <xf numFmtId="0" fontId="1" fillId="4" borderId="22" xfId="0" applyFont="1" applyFill="1" applyBorder="1"/>
    <xf numFmtId="0" fontId="2" fillId="4" borderId="23" xfId="0" applyFont="1" applyFill="1" applyBorder="1"/>
    <xf numFmtId="0" fontId="1" fillId="6" borderId="24" xfId="0" applyFont="1" applyFill="1" applyBorder="1" applyAlignment="1">
      <alignment horizontal="center" vertical="center" wrapText="1"/>
    </xf>
    <xf numFmtId="0" fontId="8" fillId="4" borderId="25" xfId="0" applyFont="1" applyFill="1" applyBorder="1"/>
    <xf numFmtId="0" fontId="2" fillId="0" borderId="9" xfId="2" applyFont="1" applyFill="1" applyBorder="1" applyAlignment="1">
      <alignment horizontal="center" vertical="center"/>
    </xf>
    <xf numFmtId="0" fontId="7" fillId="0" borderId="26" xfId="2" applyFont="1" applyFill="1" applyBorder="1" applyAlignment="1" applyProtection="1">
      <alignment horizontal="center" vertical="center" wrapText="1"/>
      <protection hidden="1"/>
    </xf>
    <xf numFmtId="0" fontId="2" fillId="0" borderId="0" xfId="2" applyFont="1" applyFill="1" applyBorder="1" applyAlignment="1">
      <alignment horizontal="center" vertical="justify"/>
    </xf>
    <xf numFmtId="0" fontId="2" fillId="0" borderId="12" xfId="2" applyFont="1" applyFill="1" applyBorder="1" applyAlignment="1">
      <alignment horizontal="center" vertical="justify"/>
    </xf>
    <xf numFmtId="0" fontId="7" fillId="4" borderId="10" xfId="2" applyFont="1" applyFill="1" applyBorder="1" applyAlignment="1" applyProtection="1">
      <alignment horizontal="center" vertical="center" wrapText="1"/>
      <protection hidden="1"/>
    </xf>
    <xf numFmtId="0" fontId="7" fillId="4" borderId="11" xfId="2" applyFont="1" applyFill="1" applyBorder="1" applyAlignment="1" applyProtection="1">
      <alignment horizontal="center" vertical="center" wrapText="1"/>
      <protection hidden="1"/>
    </xf>
    <xf numFmtId="0" fontId="7" fillId="4" borderId="27" xfId="2" applyFont="1" applyFill="1" applyBorder="1" applyAlignment="1" applyProtection="1">
      <alignment horizontal="center" vertical="center" wrapText="1"/>
      <protection hidden="1"/>
    </xf>
    <xf numFmtId="0" fontId="2" fillId="0" borderId="29" xfId="2" applyFont="1" applyFill="1" applyBorder="1" applyAlignment="1">
      <alignment horizontal="center" vertical="center"/>
    </xf>
    <xf numFmtId="0" fontId="2" fillId="0" borderId="10" xfId="2" applyFont="1" applyFill="1" applyBorder="1" applyAlignment="1">
      <alignment horizontal="center" vertical="justify"/>
    </xf>
    <xf numFmtId="0" fontId="7" fillId="4" borderId="12" xfId="2" applyFont="1" applyFill="1" applyBorder="1" applyAlignment="1" applyProtection="1">
      <alignment horizontal="center" vertical="center" wrapText="1"/>
      <protection hidden="1"/>
    </xf>
    <xf numFmtId="0" fontId="7" fillId="4" borderId="30" xfId="2" applyFont="1" applyFill="1" applyBorder="1" applyAlignment="1" applyProtection="1">
      <alignment horizontal="center" vertical="center" wrapText="1"/>
      <protection hidden="1"/>
    </xf>
    <xf numFmtId="0" fontId="8" fillId="0" borderId="19" xfId="2" applyFont="1" applyFill="1" applyBorder="1" applyAlignment="1" applyProtection="1">
      <alignment horizontal="center" vertical="center"/>
      <protection hidden="1"/>
    </xf>
    <xf numFmtId="0" fontId="8" fillId="0" borderId="0" xfId="2" applyFont="1" applyFill="1" applyBorder="1" applyAlignment="1" applyProtection="1">
      <alignment horizontal="center" vertical="center"/>
      <protection hidden="1"/>
    </xf>
    <xf numFmtId="0" fontId="8" fillId="0" borderId="12" xfId="2" applyFont="1" applyFill="1" applyBorder="1" applyAlignment="1" applyProtection="1">
      <alignment horizontal="center" vertical="center"/>
      <protection hidden="1"/>
    </xf>
    <xf numFmtId="0" fontId="8" fillId="0" borderId="12" xfId="2" applyFont="1" applyFill="1" applyBorder="1" applyAlignment="1" applyProtection="1">
      <alignment horizontal="left" vertical="center"/>
      <protection hidden="1"/>
    </xf>
    <xf numFmtId="0" fontId="7" fillId="4" borderId="0" xfId="2" applyFont="1" applyFill="1" applyBorder="1" applyAlignment="1" applyProtection="1">
      <alignment horizontal="center" vertical="center" wrapText="1"/>
      <protection hidden="1"/>
    </xf>
    <xf numFmtId="0" fontId="2" fillId="0" borderId="11" xfId="2" applyFont="1" applyFill="1" applyBorder="1" applyAlignment="1">
      <alignment horizontal="center" vertical="justify"/>
    </xf>
    <xf numFmtId="0" fontId="7" fillId="3" borderId="10" xfId="2" applyFont="1" applyFill="1" applyBorder="1" applyAlignment="1" applyProtection="1">
      <alignment horizontal="left" vertical="center" wrapText="1"/>
      <protection hidden="1"/>
    </xf>
    <xf numFmtId="0" fontId="7" fillId="3" borderId="11" xfId="2" applyFont="1" applyFill="1" applyBorder="1" applyAlignment="1" applyProtection="1">
      <alignment horizontal="center" vertical="center" wrapText="1"/>
      <protection hidden="1"/>
    </xf>
    <xf numFmtId="0" fontId="7" fillId="4" borderId="31" xfId="2" applyFont="1" applyFill="1" applyBorder="1" applyAlignment="1" applyProtection="1">
      <alignment horizontal="center" vertical="center" wrapText="1"/>
      <protection hidden="1"/>
    </xf>
    <xf numFmtId="0" fontId="7" fillId="4" borderId="32" xfId="2" applyFont="1" applyFill="1" applyBorder="1" applyAlignment="1" applyProtection="1">
      <alignment horizontal="center" vertical="center" wrapText="1"/>
      <protection hidden="1"/>
    </xf>
    <xf numFmtId="0" fontId="8" fillId="0" borderId="33" xfId="2" applyFont="1" applyFill="1" applyBorder="1" applyAlignment="1" applyProtection="1">
      <alignment horizontal="center" vertical="center" wrapText="1"/>
      <protection hidden="1"/>
    </xf>
    <xf numFmtId="0" fontId="8" fillId="0" borderId="34" xfId="2" applyFont="1" applyFill="1" applyBorder="1" applyAlignment="1" applyProtection="1">
      <alignment horizontal="center" vertical="center" wrapText="1"/>
      <protection hidden="1"/>
    </xf>
    <xf numFmtId="0" fontId="8" fillId="0" borderId="35" xfId="2" applyFont="1" applyFill="1" applyBorder="1" applyAlignment="1" applyProtection="1">
      <alignment horizontal="center" vertical="center" wrapText="1"/>
      <protection hidden="1"/>
    </xf>
    <xf numFmtId="0" fontId="8" fillId="0" borderId="36" xfId="2" applyFont="1" applyFill="1" applyBorder="1" applyAlignment="1" applyProtection="1">
      <alignment horizontal="center" vertical="center" wrapText="1"/>
      <protection hidden="1"/>
    </xf>
    <xf numFmtId="0" fontId="1" fillId="0" borderId="0" xfId="0" applyFont="1" applyFill="1" applyBorder="1"/>
    <xf numFmtId="0" fontId="1" fillId="4" borderId="0" xfId="0" applyFont="1" applyFill="1" applyBorder="1"/>
    <xf numFmtId="0" fontId="1" fillId="0" borderId="12" xfId="0" applyFont="1" applyFill="1" applyBorder="1"/>
    <xf numFmtId="0" fontId="2" fillId="4" borderId="0" xfId="0" applyFont="1" applyFill="1"/>
    <xf numFmtId="0" fontId="1" fillId="0" borderId="0" xfId="0" applyFont="1" applyFill="1"/>
    <xf numFmtId="0" fontId="2" fillId="4" borderId="0" xfId="0" applyFont="1" applyFill="1" applyAlignment="1">
      <alignment horizontal="left"/>
    </xf>
    <xf numFmtId="0" fontId="2" fillId="3" borderId="42" xfId="3" applyFont="1" applyFill="1" applyBorder="1" applyAlignment="1">
      <alignment horizontal="center"/>
    </xf>
    <xf numFmtId="0" fontId="12" fillId="2" borderId="0" xfId="0" applyFont="1" applyFill="1"/>
    <xf numFmtId="0" fontId="2" fillId="4" borderId="43" xfId="0" applyFont="1" applyFill="1" applyBorder="1" applyAlignment="1">
      <alignment horizontal="left" wrapText="1"/>
    </xf>
    <xf numFmtId="0" fontId="2" fillId="4" borderId="44" xfId="0" applyFont="1" applyFill="1" applyBorder="1"/>
    <xf numFmtId="0" fontId="1" fillId="4" borderId="44" xfId="0" applyFont="1" applyFill="1" applyBorder="1"/>
    <xf numFmtId="0" fontId="2" fillId="4" borderId="45" xfId="0" applyFont="1" applyFill="1" applyBorder="1" applyAlignment="1"/>
    <xf numFmtId="0" fontId="2" fillId="4" borderId="45" xfId="0" applyFont="1" applyFill="1" applyBorder="1" applyAlignment="1">
      <alignment vertical="center"/>
    </xf>
    <xf numFmtId="0" fontId="2" fillId="0" borderId="43" xfId="0" applyFont="1" applyFill="1" applyBorder="1" applyAlignment="1">
      <alignment horizontal="left" wrapText="1"/>
    </xf>
    <xf numFmtId="0" fontId="2" fillId="0" borderId="44" xfId="0" applyFont="1" applyFill="1" applyBorder="1"/>
    <xf numFmtId="0" fontId="1" fillId="0" borderId="44" xfId="0" applyFont="1" applyFill="1" applyBorder="1"/>
    <xf numFmtId="0" fontId="2" fillId="3" borderId="44" xfId="0" applyFont="1" applyFill="1" applyBorder="1"/>
    <xf numFmtId="0" fontId="7" fillId="2" borderId="0" xfId="5" applyFont="1" applyFill="1" applyAlignment="1" applyProtection="1"/>
    <xf numFmtId="0" fontId="8" fillId="4" borderId="0" xfId="0" applyFont="1" applyFill="1"/>
    <xf numFmtId="0" fontId="1" fillId="2" borderId="0" xfId="0" applyFont="1" applyFill="1" applyAlignment="1">
      <alignment horizontal="center"/>
    </xf>
    <xf numFmtId="0" fontId="15" fillId="2" borderId="0" xfId="5" applyFont="1" applyFill="1" applyAlignment="1" applyProtection="1"/>
    <xf numFmtId="0" fontId="8" fillId="0" borderId="26" xfId="2" applyFont="1" applyFill="1" applyBorder="1" applyAlignment="1" applyProtection="1">
      <alignment horizontal="center" vertical="center"/>
      <protection hidden="1"/>
    </xf>
    <xf numFmtId="0" fontId="8" fillId="0" borderId="10" xfId="2" applyFont="1" applyFill="1" applyBorder="1" applyAlignment="1" applyProtection="1">
      <alignment horizontal="center" vertical="center"/>
      <protection hidden="1"/>
    </xf>
    <xf numFmtId="0" fontId="7" fillId="4" borderId="28" xfId="2" applyFont="1" applyFill="1" applyBorder="1" applyAlignment="1" applyProtection="1">
      <alignment horizontal="center" vertical="center" wrapText="1"/>
      <protection hidden="1"/>
    </xf>
    <xf numFmtId="0" fontId="18" fillId="0" borderId="0" xfId="0" applyFont="1"/>
    <xf numFmtId="0" fontId="19" fillId="0" borderId="0" xfId="0" applyFont="1"/>
    <xf numFmtId="0" fontId="0" fillId="0" borderId="0" xfId="0" quotePrefix="1"/>
    <xf numFmtId="3" fontId="19" fillId="0" borderId="0" xfId="0" applyNumberFormat="1" applyFont="1"/>
    <xf numFmtId="0" fontId="1" fillId="0" borderId="0" xfId="0" applyFont="1" applyFill="1" applyAlignment="1">
      <alignment vertical="top" wrapText="1"/>
    </xf>
    <xf numFmtId="0" fontId="2" fillId="4" borderId="0" xfId="0" applyFont="1" applyFill="1" applyAlignment="1">
      <alignment vertical="top" wrapText="1"/>
    </xf>
    <xf numFmtId="0" fontId="1" fillId="4" borderId="0" xfId="0" applyFont="1" applyFill="1" applyAlignment="1">
      <alignment vertical="top" wrapText="1"/>
    </xf>
    <xf numFmtId="0" fontId="2" fillId="2" borderId="14" xfId="0" applyFont="1" applyFill="1" applyBorder="1" applyAlignment="1">
      <alignment vertical="top" wrapText="1"/>
    </xf>
    <xf numFmtId="0" fontId="2" fillId="0" borderId="14" xfId="0" applyFont="1" applyFill="1" applyBorder="1" applyAlignment="1">
      <alignment vertical="top" wrapText="1"/>
    </xf>
    <xf numFmtId="0" fontId="1" fillId="2" borderId="14" xfId="0" applyFont="1" applyFill="1" applyBorder="1" applyAlignment="1">
      <alignment vertical="top" wrapText="1"/>
    </xf>
    <xf numFmtId="0" fontId="2" fillId="2" borderId="18" xfId="0" applyFont="1" applyFill="1" applyBorder="1" applyAlignment="1">
      <alignment vertical="top" wrapText="1"/>
    </xf>
    <xf numFmtId="0" fontId="2" fillId="2" borderId="13" xfId="0" applyFont="1" applyFill="1" applyBorder="1" applyAlignment="1">
      <alignment vertical="top" wrapText="1"/>
    </xf>
    <xf numFmtId="0" fontId="2" fillId="2" borderId="6" xfId="0" applyFont="1" applyFill="1" applyBorder="1" applyAlignment="1">
      <alignment vertical="top" wrapText="1"/>
    </xf>
    <xf numFmtId="0" fontId="5" fillId="4" borderId="0" xfId="0" applyFont="1" applyFill="1" applyAlignment="1">
      <alignment vertical="top" wrapText="1"/>
    </xf>
    <xf numFmtId="0" fontId="5" fillId="3" borderId="0" xfId="0" applyFont="1" applyFill="1" applyAlignment="1">
      <alignment vertical="top" wrapText="1"/>
    </xf>
    <xf numFmtId="0" fontId="1" fillId="3" borderId="0" xfId="0" applyFont="1" applyFill="1" applyAlignment="1">
      <alignment vertical="top" wrapText="1"/>
    </xf>
    <xf numFmtId="0" fontId="3" fillId="2" borderId="0" xfId="0" applyFont="1" applyFill="1" applyAlignment="1">
      <alignment vertical="top" wrapText="1"/>
    </xf>
    <xf numFmtId="0" fontId="1" fillId="2" borderId="0" xfId="0" applyFont="1" applyFill="1" applyAlignment="1">
      <alignment vertical="top" wrapText="1"/>
    </xf>
    <xf numFmtId="0" fontId="8" fillId="0" borderId="10" xfId="2" applyFont="1" applyFill="1" applyBorder="1" applyAlignment="1" applyProtection="1">
      <alignment horizontal="center" vertical="center"/>
      <protection hidden="1"/>
    </xf>
    <xf numFmtId="0" fontId="1" fillId="5" borderId="11" xfId="0" applyFont="1" applyFill="1" applyBorder="1" applyAlignment="1">
      <alignment vertical="top" wrapText="1"/>
    </xf>
    <xf numFmtId="0" fontId="2" fillId="4" borderId="17" xfId="0" applyFont="1" applyFill="1" applyBorder="1" applyAlignment="1">
      <alignment vertical="top" wrapText="1"/>
    </xf>
    <xf numFmtId="0" fontId="1" fillId="4" borderId="17" xfId="0" applyFont="1" applyFill="1" applyBorder="1" applyAlignment="1">
      <alignment vertical="top" wrapText="1"/>
    </xf>
    <xf numFmtId="0" fontId="1" fillId="5" borderId="3" xfId="0" applyFont="1" applyFill="1" applyBorder="1" applyAlignment="1">
      <alignment vertical="top" wrapText="1"/>
    </xf>
    <xf numFmtId="0" fontId="8" fillId="0" borderId="49" xfId="2" applyFont="1" applyFill="1" applyBorder="1" applyAlignment="1" applyProtection="1">
      <alignment horizontal="center" vertical="center"/>
      <protection hidden="1"/>
    </xf>
    <xf numFmtId="0" fontId="8" fillId="0" borderId="46" xfId="2" applyFont="1" applyFill="1" applyBorder="1" applyAlignment="1" applyProtection="1">
      <alignment horizontal="left" vertical="center"/>
      <protection hidden="1"/>
    </xf>
    <xf numFmtId="0" fontId="8" fillId="0" borderId="46" xfId="2" applyFont="1" applyFill="1" applyBorder="1" applyAlignment="1" applyProtection="1">
      <alignment horizontal="center" vertical="center"/>
      <protection hidden="1"/>
    </xf>
    <xf numFmtId="0" fontId="8" fillId="0" borderId="25" xfId="2" applyFont="1" applyFill="1" applyBorder="1" applyAlignment="1" applyProtection="1">
      <alignment horizontal="center" vertical="center"/>
      <protection hidden="1"/>
    </xf>
    <xf numFmtId="0" fontId="8" fillId="0" borderId="47" xfId="2" applyFont="1" applyFill="1" applyBorder="1" applyAlignment="1" applyProtection="1">
      <alignment horizontal="center" vertical="center"/>
      <protection hidden="1"/>
    </xf>
    <xf numFmtId="0" fontId="8" fillId="0" borderId="48" xfId="2" applyFont="1" applyFill="1" applyBorder="1" applyAlignment="1" applyProtection="1">
      <alignment horizontal="center" vertical="center"/>
      <protection hidden="1"/>
    </xf>
    <xf numFmtId="0" fontId="8" fillId="0" borderId="31" xfId="2" applyFont="1" applyFill="1" applyBorder="1" applyAlignment="1" applyProtection="1">
      <alignment horizontal="center" vertical="center"/>
      <protection hidden="1"/>
    </xf>
    <xf numFmtId="0" fontId="2" fillId="0" borderId="43" xfId="0" applyFont="1" applyFill="1" applyBorder="1"/>
    <xf numFmtId="0" fontId="2" fillId="4" borderId="43" xfId="4" applyFont="1" applyFill="1" applyBorder="1"/>
    <xf numFmtId="0" fontId="2" fillId="0" borderId="45" xfId="0" applyFont="1" applyFill="1" applyBorder="1" applyAlignment="1">
      <alignment vertical="center"/>
    </xf>
    <xf numFmtId="0" fontId="1" fillId="0" borderId="43" xfId="0" applyFont="1" applyFill="1" applyBorder="1"/>
    <xf numFmtId="0" fontId="2" fillId="0" borderId="0" xfId="0" applyFont="1" applyFill="1" applyBorder="1"/>
    <xf numFmtId="0" fontId="7" fillId="0" borderId="28" xfId="2" applyFont="1" applyFill="1" applyBorder="1" applyAlignment="1" applyProtection="1">
      <alignment horizontal="center" vertical="center" wrapText="1"/>
      <protection hidden="1"/>
    </xf>
    <xf numFmtId="0" fontId="7" fillId="0" borderId="10" xfId="2" applyFont="1" applyFill="1" applyBorder="1" applyAlignment="1" applyProtection="1">
      <alignment horizontal="center" vertical="center" wrapText="1"/>
      <protection hidden="1"/>
    </xf>
    <xf numFmtId="0" fontId="7" fillId="0" borderId="9" xfId="2" applyFont="1" applyFill="1" applyBorder="1" applyAlignment="1" applyProtection="1">
      <alignment horizontal="center" vertical="center" wrapText="1"/>
      <protection hidden="1"/>
    </xf>
    <xf numFmtId="0" fontId="7" fillId="4" borderId="13" xfId="2" applyFont="1" applyFill="1" applyBorder="1" applyAlignment="1" applyProtection="1">
      <alignment horizontal="center" vertical="center" wrapText="1"/>
      <protection hidden="1"/>
    </xf>
    <xf numFmtId="0" fontId="2" fillId="4" borderId="50" xfId="0" applyFont="1" applyFill="1" applyBorder="1"/>
    <xf numFmtId="0" fontId="1" fillId="0" borderId="14" xfId="0" applyFont="1" applyFill="1" applyBorder="1" applyAlignment="1">
      <alignment vertical="top"/>
    </xf>
    <xf numFmtId="0" fontId="10" fillId="2" borderId="14" xfId="0" applyFont="1" applyFill="1" applyBorder="1" applyAlignment="1">
      <alignment vertical="top"/>
    </xf>
    <xf numFmtId="0" fontId="2" fillId="4" borderId="14" xfId="0" applyFont="1" applyFill="1" applyBorder="1" applyAlignment="1">
      <alignment vertical="top"/>
    </xf>
    <xf numFmtId="0" fontId="1" fillId="2" borderId="14" xfId="0" applyFont="1" applyFill="1" applyBorder="1" applyAlignment="1">
      <alignment vertical="top"/>
    </xf>
    <xf numFmtId="0" fontId="1" fillId="2" borderId="18" xfId="0" applyFont="1" applyFill="1" applyBorder="1" applyAlignment="1">
      <alignment vertical="top"/>
    </xf>
    <xf numFmtId="0" fontId="1" fillId="4" borderId="14" xfId="0" applyFont="1" applyFill="1" applyBorder="1" applyAlignment="1">
      <alignment vertical="top"/>
    </xf>
    <xf numFmtId="0" fontId="1" fillId="2" borderId="51" xfId="0" applyFont="1" applyFill="1" applyBorder="1" applyAlignment="1">
      <alignment vertical="top"/>
    </xf>
    <xf numFmtId="0" fontId="1" fillId="6" borderId="52" xfId="0" applyFont="1" applyFill="1" applyBorder="1" applyAlignment="1">
      <alignment horizontal="center" vertical="center" wrapText="1"/>
    </xf>
    <xf numFmtId="0" fontId="1" fillId="2" borderId="53" xfId="0" applyFont="1" applyFill="1" applyBorder="1" applyAlignment="1">
      <alignment vertical="top"/>
    </xf>
    <xf numFmtId="0" fontId="1" fillId="3" borderId="14" xfId="0" applyFont="1" applyFill="1" applyBorder="1" applyAlignment="1">
      <alignment vertical="top"/>
    </xf>
    <xf numFmtId="0" fontId="3" fillId="0" borderId="49" xfId="2" applyFont="1" applyFill="1" applyBorder="1" applyAlignment="1" applyProtection="1">
      <alignment horizontal="center" vertical="center"/>
      <protection hidden="1"/>
    </xf>
    <xf numFmtId="0" fontId="2" fillId="0" borderId="0" xfId="2" applyFont="1" applyFill="1" applyAlignment="1">
      <alignment horizontal="center" vertical="justify"/>
    </xf>
    <xf numFmtId="0" fontId="2" fillId="0" borderId="30" xfId="2" applyFont="1" applyFill="1" applyBorder="1" applyAlignment="1">
      <alignment horizontal="center" vertical="justify"/>
    </xf>
    <xf numFmtId="0" fontId="2" fillId="0" borderId="27" xfId="2" applyFont="1" applyFill="1" applyBorder="1" applyAlignment="1">
      <alignment horizontal="center" vertical="justify"/>
    </xf>
    <xf numFmtId="0" fontId="7" fillId="4" borderId="54" xfId="2" applyFont="1" applyFill="1" applyBorder="1" applyAlignment="1" applyProtection="1">
      <alignment horizontal="center" vertical="center" wrapText="1"/>
      <protection hidden="1"/>
    </xf>
    <xf numFmtId="0" fontId="7" fillId="4" borderId="55" xfId="2" applyFont="1" applyFill="1" applyBorder="1" applyAlignment="1" applyProtection="1">
      <alignment horizontal="center" vertical="center" wrapText="1"/>
      <protection hidden="1"/>
    </xf>
    <xf numFmtId="0" fontId="7" fillId="4" borderId="56" xfId="2" applyFont="1" applyFill="1" applyBorder="1" applyAlignment="1" applyProtection="1">
      <alignment horizontal="center" vertical="center" wrapText="1"/>
      <protection hidden="1"/>
    </xf>
    <xf numFmtId="0" fontId="7" fillId="4" borderId="57" xfId="2" applyFont="1" applyFill="1" applyBorder="1" applyAlignment="1" applyProtection="1">
      <alignment horizontal="center" vertical="center" wrapText="1"/>
      <protection hidden="1"/>
    </xf>
    <xf numFmtId="0" fontId="2" fillId="0" borderId="58" xfId="2" applyFont="1" applyFill="1" applyBorder="1" applyAlignment="1">
      <alignment horizontal="center" vertical="justify"/>
    </xf>
    <xf numFmtId="0" fontId="2" fillId="0" borderId="18" xfId="2" applyFont="1" applyFill="1" applyBorder="1" applyAlignment="1">
      <alignment horizontal="center" vertical="justify"/>
    </xf>
    <xf numFmtId="0" fontId="11" fillId="4" borderId="59" xfId="2" applyFont="1" applyFill="1" applyBorder="1" applyAlignment="1">
      <alignment horizontal="center" vertical="center" wrapText="1"/>
    </xf>
    <xf numFmtId="0" fontId="11" fillId="4" borderId="60" xfId="2" applyFont="1" applyFill="1" applyBorder="1" applyAlignment="1">
      <alignment horizontal="center" vertical="center" wrapText="1"/>
    </xf>
    <xf numFmtId="0" fontId="11" fillId="4" borderId="61" xfId="2" applyFont="1" applyFill="1" applyBorder="1" applyAlignment="1">
      <alignment horizontal="center" vertical="center" wrapText="1"/>
    </xf>
    <xf numFmtId="0" fontId="8" fillId="0" borderId="38" xfId="2" applyFont="1" applyFill="1" applyBorder="1" applyAlignment="1" applyProtection="1">
      <alignment horizontal="center" vertical="center" wrapText="1"/>
      <protection hidden="1"/>
    </xf>
    <xf numFmtId="0" fontId="8" fillId="0" borderId="37" xfId="2" applyFont="1" applyFill="1" applyBorder="1" applyAlignment="1" applyProtection="1">
      <alignment horizontal="center" vertical="center" wrapText="1"/>
      <protection hidden="1"/>
    </xf>
    <xf numFmtId="0" fontId="8" fillId="0" borderId="39" xfId="2" applyFont="1" applyFill="1" applyBorder="1" applyAlignment="1" applyProtection="1">
      <alignment horizontal="center" vertical="center" wrapText="1"/>
      <protection hidden="1"/>
    </xf>
    <xf numFmtId="0" fontId="8" fillId="0" borderId="9" xfId="2" applyFont="1" applyFill="1" applyBorder="1" applyAlignment="1" applyProtection="1">
      <alignment horizontal="center" vertical="center" wrapText="1"/>
      <protection hidden="1"/>
    </xf>
    <xf numFmtId="0" fontId="8" fillId="0" borderId="41" xfId="2" applyFont="1" applyFill="1" applyBorder="1" applyAlignment="1" applyProtection="1">
      <alignment horizontal="center" vertical="center"/>
      <protection hidden="1"/>
    </xf>
    <xf numFmtId="0" fontId="8" fillId="0" borderId="40" xfId="2" applyFont="1" applyFill="1" applyBorder="1" applyAlignment="1" applyProtection="1">
      <alignment horizontal="center" vertical="center"/>
      <protection hidden="1"/>
    </xf>
    <xf numFmtId="0" fontId="8" fillId="0" borderId="11" xfId="2" applyFont="1" applyFill="1" applyBorder="1" applyAlignment="1" applyProtection="1">
      <alignment horizontal="center" vertical="center"/>
      <protection hidden="1"/>
    </xf>
    <xf numFmtId="0" fontId="8" fillId="0" borderId="10" xfId="2" applyFont="1" applyFill="1" applyBorder="1" applyAlignment="1" applyProtection="1">
      <alignment horizontal="center" vertical="center"/>
      <protection hidden="1"/>
    </xf>
    <xf numFmtId="0" fontId="8" fillId="0" borderId="40" xfId="2" applyFont="1" applyFill="1" applyBorder="1" applyAlignment="1" applyProtection="1">
      <alignment horizontal="center" vertical="center" wrapText="1"/>
      <protection hidden="1"/>
    </xf>
    <xf numFmtId="0" fontId="8" fillId="0" borderId="10" xfId="2" applyFont="1" applyFill="1" applyBorder="1" applyAlignment="1" applyProtection="1">
      <alignment horizontal="center" vertical="center" wrapText="1"/>
      <protection hidden="1"/>
    </xf>
  </cellXfs>
  <cellStyles count="6">
    <cellStyle name="Hivatkozás" xfId="5" builtinId="8"/>
    <cellStyle name="Normál" xfId="0" builtinId="0"/>
    <cellStyle name="Normál 4 2" xfId="2"/>
    <cellStyle name="Normál_kérdőív 1.1,1.2" xfId="4"/>
    <cellStyle name="Normál_Leltár összesítők" xfId="3"/>
    <cellStyle name="Normál_Munka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yirati%20Ferenc/AppData/Local/Microsoft/Windows/Temporary%20Internet%20Files/Content.Outlook/DVJE5WJB/Merleg_2009_kimaradt_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K&#214;NYVVIZSG&#193;LAT/DIGITAUDIT/2011%20AuditDok/Munkalap%202010/Merleg_2007SQ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ed_koc"/>
      <sheetName val="Ügyféltől anyagok"/>
      <sheetName val="Kiküld teszt"/>
      <sheetName val="Napló"/>
      <sheetName val="Cash-Flow_régi"/>
      <sheetName val="Lényeg"/>
      <sheetName val="II.C3"/>
      <sheetName val="Kikuld"/>
      <sheetName val="II.B"/>
      <sheetName val="II.B1_A"/>
      <sheetName val="II.B2_A"/>
      <sheetName val="II.B2_B3"/>
      <sheetName val="II.B3_A"/>
      <sheetName val="II.B6"/>
      <sheetName val="II.B7"/>
      <sheetName val="II.F1"/>
      <sheetName val="II.F2"/>
      <sheetName val="Állandó"/>
      <sheetName val="Tartalomj."/>
      <sheetName val="Dokumentumok"/>
      <sheetName val="Tervezés"/>
      <sheetName val="Min_ell szab."/>
      <sheetName val="II.B2_A_régi"/>
      <sheetName val="Munka1"/>
      <sheetName val="Munka2"/>
      <sheetName val="Munka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rleg_2007SQL"/>
      <sheetName val="#HIV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W75"/>
  <sheetViews>
    <sheetView showGridLines="0" tabSelected="1" zoomScaleNormal="100" workbookViewId="0"/>
  </sheetViews>
  <sheetFormatPr defaultRowHeight="12.75" x14ac:dyDescent="0.2"/>
  <cols>
    <col min="1" max="1" width="6.375" style="1" customWidth="1"/>
    <col min="2" max="2" width="40" style="1" customWidth="1"/>
    <col min="3" max="3" width="13.625" style="1" customWidth="1"/>
    <col min="4" max="4" width="13.5" style="1" customWidth="1"/>
    <col min="5" max="6" width="15.25" style="1" customWidth="1"/>
    <col min="7" max="8" width="8.75" style="1" customWidth="1"/>
    <col min="9" max="9" width="10.875" style="1" customWidth="1"/>
    <col min="10" max="10" width="4.75" style="1" customWidth="1"/>
    <col min="11" max="14" width="3.625" style="1" customWidth="1"/>
    <col min="15" max="15" width="9.875" style="1" customWidth="1"/>
    <col min="16" max="17" width="10.875" style="1" customWidth="1"/>
    <col min="18" max="21" width="15.25" style="1" customWidth="1"/>
    <col min="22" max="22" width="9.25" style="1" customWidth="1"/>
    <col min="23" max="23" width="21.5" style="1" customWidth="1"/>
    <col min="24" max="24" width="3.375" style="1" customWidth="1"/>
    <col min="25" max="25" width="10.875" style="1" customWidth="1"/>
    <col min="26" max="26" width="9.25" style="1" customWidth="1"/>
    <col min="27" max="27" width="21.5" style="1" customWidth="1"/>
    <col min="28" max="28" width="3.375" style="1" customWidth="1"/>
    <col min="29" max="29" width="10.875" style="1" customWidth="1"/>
    <col min="30" max="30" width="9.25" style="1" customWidth="1"/>
    <col min="31" max="31" width="21.5" style="1" customWidth="1"/>
    <col min="32" max="32" width="3.375" style="1" customWidth="1"/>
    <col min="33" max="33" width="10.875" style="1" customWidth="1"/>
    <col min="34" max="34" width="8.875" style="1" bestFit="1" customWidth="1"/>
    <col min="35" max="35" width="9" style="1"/>
    <col min="36" max="36" width="8.5" style="1" customWidth="1"/>
    <col min="37" max="16384" width="9" style="1"/>
  </cols>
  <sheetData>
    <row r="1" spans="1:49" ht="16.5" x14ac:dyDescent="0.3">
      <c r="A1" s="110" t="s">
        <v>222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  <c r="AF1" s="96"/>
      <c r="AG1" s="96"/>
      <c r="AH1" s="112" t="s">
        <v>221</v>
      </c>
      <c r="AK1" s="111" t="s">
        <v>220</v>
      </c>
      <c r="AL1" s="111" t="s">
        <v>41</v>
      </c>
      <c r="AM1" s="111" t="s">
        <v>17</v>
      </c>
      <c r="AN1" s="111" t="s">
        <v>41</v>
      </c>
      <c r="AO1" s="111" t="s">
        <v>47</v>
      </c>
      <c r="AP1" s="111" t="s">
        <v>16</v>
      </c>
      <c r="AQ1" s="111" t="s">
        <v>11</v>
      </c>
      <c r="AR1" s="111" t="s">
        <v>113</v>
      </c>
      <c r="AS1" s="1" t="s">
        <v>219</v>
      </c>
      <c r="AV1" s="1" t="s">
        <v>218</v>
      </c>
      <c r="AW1" s="1" t="s">
        <v>48</v>
      </c>
    </row>
    <row r="2" spans="1:49" ht="14.25" customHeight="1" x14ac:dyDescent="0.3">
      <c r="A2" s="97"/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7"/>
      <c r="AG2" s="97"/>
      <c r="AH2" s="109" t="s">
        <v>217</v>
      </c>
      <c r="AI2" s="99" t="s">
        <v>216</v>
      </c>
      <c r="AS2" s="1" t="s">
        <v>83</v>
      </c>
      <c r="AV2" s="1" t="s">
        <v>215</v>
      </c>
      <c r="AW2" s="1" t="s">
        <v>135</v>
      </c>
    </row>
    <row r="3" spans="1:49" ht="16.5" x14ac:dyDescent="0.3">
      <c r="A3" s="110" t="s">
        <v>492</v>
      </c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97"/>
      <c r="W3" s="97"/>
      <c r="X3" s="97"/>
      <c r="Y3" s="97"/>
      <c r="Z3" s="97"/>
      <c r="AA3" s="97"/>
      <c r="AB3" s="97"/>
      <c r="AC3" s="97"/>
      <c r="AD3" s="97"/>
      <c r="AE3" s="97"/>
      <c r="AF3" s="97"/>
      <c r="AG3" s="97"/>
      <c r="AH3" s="109" t="s">
        <v>214</v>
      </c>
      <c r="AI3" s="99" t="s">
        <v>213</v>
      </c>
      <c r="AS3" s="1" t="s">
        <v>212</v>
      </c>
      <c r="AV3" s="1" t="s">
        <v>211</v>
      </c>
      <c r="AW3" s="1" t="s">
        <v>77</v>
      </c>
    </row>
    <row r="4" spans="1:49" ht="18" customHeight="1" thickBot="1" x14ac:dyDescent="0.25">
      <c r="A4" s="148" t="str">
        <f>CONCATENATE("Ügyfél:   ",Alapa!$C$17)</f>
        <v xml:space="preserve">Ügyfél:   </v>
      </c>
      <c r="B4" s="149"/>
      <c r="C4" s="103" t="s">
        <v>210</v>
      </c>
      <c r="D4" s="108"/>
      <c r="E4" s="107"/>
      <c r="F4" s="106"/>
      <c r="G4" s="146"/>
      <c r="H4" s="97"/>
      <c r="I4" s="97"/>
      <c r="J4" s="97"/>
      <c r="K4" s="97"/>
      <c r="L4" s="97"/>
      <c r="M4" s="97"/>
      <c r="N4" s="97"/>
      <c r="O4" s="97"/>
      <c r="P4" s="97"/>
      <c r="Q4" s="97"/>
      <c r="R4" s="97"/>
      <c r="S4" s="97"/>
      <c r="T4" s="97"/>
      <c r="U4" s="97"/>
      <c r="V4" s="97"/>
      <c r="W4" s="97"/>
      <c r="X4" s="97"/>
      <c r="Y4" s="97"/>
      <c r="Z4" s="97"/>
      <c r="AA4" s="97"/>
      <c r="AB4" s="97"/>
      <c r="AC4" s="97"/>
      <c r="AD4" s="97"/>
      <c r="AE4" s="97"/>
      <c r="AF4" s="97"/>
      <c r="AG4" s="97"/>
      <c r="AS4" s="1" t="s">
        <v>12</v>
      </c>
      <c r="AV4" s="1" t="s">
        <v>209</v>
      </c>
      <c r="AW4" s="1" t="s">
        <v>33</v>
      </c>
    </row>
    <row r="5" spans="1:49" ht="15.75" customHeight="1" thickBot="1" x14ac:dyDescent="0.35">
      <c r="A5" s="148" t="str">
        <f>CONCATENATE("Fordulónap: ",Alapa!$C$12)</f>
        <v xml:space="preserve">Fordulónap: </v>
      </c>
      <c r="B5" s="149"/>
      <c r="C5" s="103" t="s">
        <v>208</v>
      </c>
      <c r="D5" s="101" t="e">
        <f>VLOOKUP(AI5,Alapa!$G$2:$H$22,2)</f>
        <v>#N/A</v>
      </c>
      <c r="E5" s="102"/>
      <c r="F5" s="101" t="s">
        <v>207</v>
      </c>
      <c r="G5" s="147" t="str">
        <f>IF(Alapa!$N$2=0," ",Alapa!$N$2)</f>
        <v xml:space="preserve"> </v>
      </c>
      <c r="H5" s="97"/>
      <c r="I5" s="97"/>
      <c r="J5" s="97"/>
      <c r="K5" s="97"/>
      <c r="L5" s="97"/>
      <c r="M5" s="97"/>
      <c r="N5" s="97"/>
      <c r="O5" s="97"/>
      <c r="P5" s="97"/>
      <c r="Q5" s="97"/>
      <c r="R5" s="97"/>
      <c r="S5" s="97"/>
      <c r="T5" s="97"/>
      <c r="U5" s="97"/>
      <c r="V5" s="97"/>
      <c r="W5" s="97"/>
      <c r="X5" s="97"/>
      <c r="Y5" s="97"/>
      <c r="Z5" s="97"/>
      <c r="AA5" s="97"/>
      <c r="AB5" s="97"/>
      <c r="AC5" s="97"/>
      <c r="AD5" s="97"/>
      <c r="AE5" s="97"/>
      <c r="AF5" s="97"/>
      <c r="AG5" s="97"/>
      <c r="AH5" s="99" t="s">
        <v>206</v>
      </c>
      <c r="AI5" s="98">
        <v>1</v>
      </c>
      <c r="AS5" s="1" t="s">
        <v>205</v>
      </c>
      <c r="AV5" s="1" t="s">
        <v>204</v>
      </c>
      <c r="AW5" s="1" t="s">
        <v>59</v>
      </c>
    </row>
    <row r="6" spans="1:49" ht="16.5" x14ac:dyDescent="0.3">
      <c r="A6" s="31"/>
      <c r="B6" s="31"/>
      <c r="C6" s="31"/>
      <c r="D6" s="31"/>
      <c r="E6" s="31"/>
      <c r="F6" s="31"/>
      <c r="G6" s="31"/>
      <c r="H6" s="31"/>
      <c r="I6" s="97"/>
      <c r="J6" s="31"/>
      <c r="K6" s="97"/>
      <c r="L6" s="97"/>
      <c r="M6" s="31"/>
      <c r="N6" s="31"/>
      <c r="O6" s="97"/>
      <c r="P6" s="97"/>
      <c r="Q6" s="97"/>
      <c r="R6" s="97"/>
      <c r="S6" s="97"/>
      <c r="T6" s="97"/>
      <c r="U6" s="97"/>
      <c r="V6" s="97"/>
      <c r="W6" s="97"/>
      <c r="X6" s="97"/>
      <c r="Y6" s="97"/>
      <c r="Z6" s="97"/>
      <c r="AA6" s="97"/>
      <c r="AB6" s="97"/>
      <c r="AC6" s="97"/>
      <c r="AD6" s="97"/>
      <c r="AE6" s="97"/>
      <c r="AF6" s="97"/>
      <c r="AG6" s="97"/>
      <c r="AS6" s="1" t="s">
        <v>203</v>
      </c>
      <c r="AV6" s="1" t="s">
        <v>202</v>
      </c>
      <c r="AW6" s="1" t="s">
        <v>45</v>
      </c>
    </row>
    <row r="7" spans="1:49" x14ac:dyDescent="0.2">
      <c r="A7" s="95" t="s">
        <v>201</v>
      </c>
      <c r="B7" s="96" t="s">
        <v>200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6"/>
      <c r="T7" s="96"/>
      <c r="U7" s="96"/>
      <c r="V7" s="96"/>
      <c r="W7" s="96"/>
      <c r="X7" s="96"/>
      <c r="Y7" s="96"/>
      <c r="Z7" s="96"/>
      <c r="AA7" s="96"/>
      <c r="AB7" s="96"/>
      <c r="AC7" s="96"/>
      <c r="AD7" s="96"/>
      <c r="AE7" s="96"/>
      <c r="AF7" s="96"/>
      <c r="AG7" s="96"/>
      <c r="AS7" s="1" t="s">
        <v>199</v>
      </c>
      <c r="AV7" s="1" t="s">
        <v>198</v>
      </c>
      <c r="AW7" s="1" t="s">
        <v>197</v>
      </c>
    </row>
    <row r="8" spans="1:49" x14ac:dyDescent="0.2">
      <c r="A8" s="95" t="s">
        <v>196</v>
      </c>
      <c r="B8" s="96" t="s">
        <v>195</v>
      </c>
      <c r="C8" s="96"/>
      <c r="D8" s="96"/>
      <c r="E8" s="96"/>
      <c r="F8" s="96"/>
      <c r="G8" s="96"/>
      <c r="H8" s="96"/>
      <c r="I8" s="96"/>
      <c r="J8" s="96"/>
      <c r="K8" s="96"/>
      <c r="L8" s="96"/>
      <c r="M8" s="96"/>
      <c r="N8" s="96"/>
      <c r="O8" s="96"/>
      <c r="P8" s="96"/>
      <c r="Q8" s="96"/>
      <c r="R8" s="96"/>
      <c r="S8" s="96"/>
      <c r="T8" s="96"/>
      <c r="U8" s="96"/>
      <c r="V8" s="96"/>
      <c r="W8" s="96"/>
      <c r="X8" s="96"/>
      <c r="Y8" s="96"/>
      <c r="Z8" s="96"/>
      <c r="AA8" s="96"/>
      <c r="AB8" s="96"/>
      <c r="AC8" s="96"/>
      <c r="AD8" s="96"/>
      <c r="AE8" s="96"/>
      <c r="AF8" s="96"/>
      <c r="AG8" s="96"/>
      <c r="AS8" s="1" t="s">
        <v>194</v>
      </c>
      <c r="AV8" s="1" t="s">
        <v>193</v>
      </c>
      <c r="AW8" s="1" t="s">
        <v>192</v>
      </c>
    </row>
    <row r="9" spans="1:49" x14ac:dyDescent="0.2">
      <c r="A9" s="95" t="s">
        <v>191</v>
      </c>
      <c r="B9" s="5" t="s">
        <v>190</v>
      </c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96"/>
      <c r="P9" s="96"/>
      <c r="Q9" s="96"/>
      <c r="R9" s="96"/>
      <c r="S9" s="5"/>
      <c r="T9" s="5"/>
      <c r="U9" s="5"/>
      <c r="V9" s="96"/>
      <c r="W9" s="96"/>
      <c r="X9" s="96"/>
      <c r="Y9" s="96"/>
      <c r="Z9" s="96"/>
      <c r="AA9" s="96"/>
      <c r="AB9" s="5"/>
      <c r="AC9" s="5"/>
      <c r="AD9" s="5"/>
      <c r="AE9" s="5"/>
      <c r="AF9" s="5"/>
      <c r="AG9" s="5"/>
      <c r="AS9" s="1" t="s">
        <v>189</v>
      </c>
      <c r="AV9" s="1" t="s">
        <v>188</v>
      </c>
      <c r="AW9" s="1" t="s">
        <v>187</v>
      </c>
    </row>
    <row r="10" spans="1:49" ht="13.5" thickBot="1" x14ac:dyDescent="0.25">
      <c r="A10" s="94"/>
      <c r="B10" s="92"/>
      <c r="C10" s="150" t="s">
        <v>502</v>
      </c>
      <c r="D10" s="92"/>
      <c r="E10" s="92"/>
      <c r="F10" s="92"/>
      <c r="G10" s="92"/>
      <c r="H10" s="92"/>
      <c r="I10" s="92"/>
      <c r="J10" s="92"/>
      <c r="K10" s="92"/>
      <c r="L10" s="92"/>
      <c r="M10" s="92"/>
      <c r="N10" s="92"/>
      <c r="O10" s="5"/>
      <c r="P10" s="5"/>
      <c r="Q10" s="5"/>
      <c r="R10" s="93"/>
      <c r="S10" s="92"/>
      <c r="T10" s="92"/>
      <c r="U10" s="92"/>
      <c r="V10" s="92"/>
      <c r="W10" s="92"/>
      <c r="X10" s="92"/>
      <c r="Y10" s="92"/>
      <c r="Z10" s="92" t="s">
        <v>513</v>
      </c>
      <c r="AA10" s="92"/>
      <c r="AB10" s="92"/>
      <c r="AC10" s="92"/>
      <c r="AD10" s="96"/>
      <c r="AE10" s="92"/>
      <c r="AF10" s="92"/>
      <c r="AG10" s="92"/>
      <c r="AS10" s="1" t="s">
        <v>186</v>
      </c>
      <c r="AV10" s="1" t="s">
        <v>185</v>
      </c>
      <c r="AW10" s="1" t="s">
        <v>13</v>
      </c>
    </row>
    <row r="11" spans="1:49" s="58" customFormat="1" ht="82.5" x14ac:dyDescent="0.2">
      <c r="A11" s="140"/>
      <c r="B11" s="166" t="s">
        <v>508</v>
      </c>
      <c r="C11" s="141"/>
      <c r="D11" s="139"/>
      <c r="E11" s="141" t="s">
        <v>184</v>
      </c>
      <c r="F11" s="143"/>
      <c r="G11" s="143"/>
      <c r="H11" s="144"/>
      <c r="I11" s="181" t="s">
        <v>183</v>
      </c>
      <c r="J11" s="183" t="s">
        <v>503</v>
      </c>
      <c r="K11" s="184"/>
      <c r="L11" s="184"/>
      <c r="M11" s="184"/>
      <c r="N11" s="184"/>
      <c r="O11" s="187" t="s">
        <v>182</v>
      </c>
      <c r="P11" s="184" t="s">
        <v>505</v>
      </c>
      <c r="Q11" s="181" t="s">
        <v>181</v>
      </c>
      <c r="R11" s="176" t="s">
        <v>180</v>
      </c>
      <c r="S11" s="90" t="s">
        <v>511</v>
      </c>
      <c r="T11" s="89" t="s">
        <v>512</v>
      </c>
      <c r="U11" s="88" t="s">
        <v>176</v>
      </c>
      <c r="V11" s="179" t="s">
        <v>179</v>
      </c>
      <c r="W11" s="180"/>
      <c r="X11" s="91"/>
      <c r="Y11" s="88" t="s">
        <v>177</v>
      </c>
      <c r="Z11" s="179" t="s">
        <v>178</v>
      </c>
      <c r="AA11" s="180"/>
      <c r="AB11" s="91"/>
      <c r="AC11" s="88" t="s">
        <v>177</v>
      </c>
      <c r="AD11" s="179" t="s">
        <v>510</v>
      </c>
      <c r="AE11" s="180"/>
      <c r="AF11" s="91"/>
      <c r="AG11" s="88" t="s">
        <v>177</v>
      </c>
      <c r="AS11" s="1" t="s">
        <v>175</v>
      </c>
      <c r="AV11" s="1" t="s">
        <v>174</v>
      </c>
      <c r="AW11" s="1" t="s">
        <v>24</v>
      </c>
    </row>
    <row r="12" spans="1:49" s="58" customFormat="1" ht="16.5" x14ac:dyDescent="0.2">
      <c r="A12" s="81"/>
      <c r="B12" s="142"/>
      <c r="C12" s="80"/>
      <c r="D12" s="79"/>
      <c r="E12" s="79"/>
      <c r="F12" s="79"/>
      <c r="G12" s="79"/>
      <c r="H12" s="79"/>
      <c r="I12" s="182"/>
      <c r="J12" s="185"/>
      <c r="K12" s="186"/>
      <c r="L12" s="186"/>
      <c r="M12" s="186"/>
      <c r="N12" s="186"/>
      <c r="O12" s="188"/>
      <c r="P12" s="186"/>
      <c r="Q12" s="182"/>
      <c r="R12" s="177"/>
      <c r="S12" s="170"/>
      <c r="T12" s="171"/>
      <c r="U12" s="172"/>
      <c r="V12" s="87" t="s">
        <v>173</v>
      </c>
      <c r="W12" s="86" t="s">
        <v>172</v>
      </c>
      <c r="X12" s="173"/>
      <c r="Y12" s="172" t="s">
        <v>160</v>
      </c>
      <c r="Z12" s="87" t="s">
        <v>173</v>
      </c>
      <c r="AA12" s="86" t="s">
        <v>172</v>
      </c>
      <c r="AB12" s="173"/>
      <c r="AC12" s="172" t="s">
        <v>160</v>
      </c>
      <c r="AD12" s="87" t="s">
        <v>173</v>
      </c>
      <c r="AE12" s="86" t="s">
        <v>172</v>
      </c>
      <c r="AF12" s="173"/>
      <c r="AG12" s="172" t="s">
        <v>160</v>
      </c>
      <c r="AS12" s="1" t="s">
        <v>171</v>
      </c>
      <c r="AV12" s="1"/>
      <c r="AW12" s="1"/>
    </row>
    <row r="13" spans="1:49" s="58" customFormat="1" ht="16.5" x14ac:dyDescent="0.2">
      <c r="A13" s="81"/>
      <c r="B13" s="142"/>
      <c r="C13" s="80"/>
      <c r="D13" s="79"/>
      <c r="E13" s="79"/>
      <c r="F13" s="79"/>
      <c r="G13" s="79"/>
      <c r="H13" s="79"/>
      <c r="I13" s="182"/>
      <c r="J13" s="185"/>
      <c r="K13" s="186"/>
      <c r="L13" s="186"/>
      <c r="M13" s="186"/>
      <c r="N13" s="186"/>
      <c r="O13" s="188"/>
      <c r="P13" s="186"/>
      <c r="Q13" s="182"/>
      <c r="R13" s="177"/>
      <c r="S13" s="167"/>
      <c r="T13" s="167"/>
      <c r="U13" s="167"/>
      <c r="V13" s="85"/>
      <c r="W13" s="84"/>
      <c r="X13" s="174"/>
      <c r="Y13" s="175"/>
      <c r="Z13" s="85"/>
      <c r="AA13" s="84"/>
      <c r="AB13" s="174"/>
      <c r="AC13" s="175"/>
      <c r="AD13" s="85"/>
      <c r="AE13" s="84"/>
      <c r="AF13" s="174"/>
      <c r="AG13" s="175"/>
      <c r="AS13" s="1" t="s">
        <v>170</v>
      </c>
      <c r="AV13" s="1"/>
      <c r="AW13" s="1"/>
    </row>
    <row r="14" spans="1:49" s="58" customFormat="1" ht="16.5" x14ac:dyDescent="0.2">
      <c r="A14" s="81"/>
      <c r="B14" s="142"/>
      <c r="C14" s="80"/>
      <c r="D14" s="79"/>
      <c r="E14" s="79"/>
      <c r="F14" s="79"/>
      <c r="G14" s="79"/>
      <c r="H14" s="79"/>
      <c r="I14" s="182"/>
      <c r="J14" s="185"/>
      <c r="K14" s="186"/>
      <c r="L14" s="186"/>
      <c r="M14" s="186"/>
      <c r="N14" s="186"/>
      <c r="O14" s="188"/>
      <c r="P14" s="186"/>
      <c r="Q14" s="182"/>
      <c r="R14" s="177"/>
      <c r="S14" s="83">
        <f>SUM(X14:AG14)</f>
        <v>0</v>
      </c>
      <c r="T14" s="82"/>
      <c r="U14" s="27" t="str">
        <f>IFERROR(S14/SUM(S14+T15)%,"")</f>
        <v/>
      </c>
      <c r="V14" s="77"/>
      <c r="W14" s="73"/>
      <c r="X14" s="68" t="s">
        <v>16</v>
      </c>
      <c r="Y14" s="67">
        <f>COUNTIF(Y18:Y58,"I")</f>
        <v>0</v>
      </c>
      <c r="Z14" s="77"/>
      <c r="AA14" s="73"/>
      <c r="AB14" s="68" t="s">
        <v>16</v>
      </c>
      <c r="AC14" s="67">
        <f>COUNTIF(AC18:AC58,"I")</f>
        <v>0</v>
      </c>
      <c r="AD14" s="168"/>
      <c r="AE14" s="169"/>
      <c r="AF14" s="68" t="s">
        <v>16</v>
      </c>
      <c r="AG14" s="67">
        <f>COUNTIF(AG18:AG58,"I")</f>
        <v>0</v>
      </c>
      <c r="AS14" s="1"/>
      <c r="AV14" s="1"/>
      <c r="AW14" s="1"/>
    </row>
    <row r="15" spans="1:49" s="58" customFormat="1" ht="16.5" x14ac:dyDescent="0.3">
      <c r="A15" s="81"/>
      <c r="B15" s="142"/>
      <c r="C15" s="80"/>
      <c r="D15" s="79"/>
      <c r="E15" s="78"/>
      <c r="F15" s="78"/>
      <c r="G15" s="78"/>
      <c r="H15" s="78"/>
      <c r="I15" s="182"/>
      <c r="J15" s="185"/>
      <c r="K15" s="186"/>
      <c r="L15" s="186"/>
      <c r="M15" s="186"/>
      <c r="N15" s="186"/>
      <c r="O15" s="188"/>
      <c r="P15" s="186"/>
      <c r="Q15" s="182"/>
      <c r="R15" s="177"/>
      <c r="S15" s="76"/>
      <c r="T15" s="75">
        <f>SUM(X15:AG15)</f>
        <v>0</v>
      </c>
      <c r="U15" s="66"/>
      <c r="V15" s="76"/>
      <c r="W15" s="82"/>
      <c r="X15" s="68" t="s">
        <v>11</v>
      </c>
      <c r="Y15" s="67">
        <f>COUNTIF(Y18:Y58,"N")</f>
        <v>0</v>
      </c>
      <c r="Z15" s="76"/>
      <c r="AA15" s="86"/>
      <c r="AB15" s="68" t="s">
        <v>11</v>
      </c>
      <c r="AC15" s="67">
        <f>COUNTIF(AC18:AC58,"N")</f>
        <v>0</v>
      </c>
      <c r="AD15" s="76"/>
      <c r="AE15" s="86"/>
      <c r="AF15" s="68" t="s">
        <v>11</v>
      </c>
      <c r="AG15" s="67">
        <f>COUNTIF(AG18:AG58,"N")</f>
        <v>0</v>
      </c>
      <c r="AS15" s="1" t="s">
        <v>169</v>
      </c>
      <c r="AV15" s="1"/>
      <c r="AW15" s="1"/>
    </row>
    <row r="16" spans="1:49" s="58" customFormat="1" ht="33" x14ac:dyDescent="0.3">
      <c r="A16" s="74" t="s">
        <v>168</v>
      </c>
      <c r="B16" s="154" t="s">
        <v>167</v>
      </c>
      <c r="C16" s="151" t="s">
        <v>166</v>
      </c>
      <c r="D16" s="73" t="s">
        <v>165</v>
      </c>
      <c r="E16" s="73" t="s">
        <v>164</v>
      </c>
      <c r="F16" s="73" t="s">
        <v>163</v>
      </c>
      <c r="G16" s="134" t="s">
        <v>162</v>
      </c>
      <c r="H16" s="113" t="s">
        <v>161</v>
      </c>
      <c r="I16" s="182"/>
      <c r="J16" s="72" t="s">
        <v>54</v>
      </c>
      <c r="K16" s="71" t="s">
        <v>35</v>
      </c>
      <c r="L16" s="71" t="s">
        <v>27</v>
      </c>
      <c r="M16" s="71" t="s">
        <v>26</v>
      </c>
      <c r="N16" s="71" t="s">
        <v>18</v>
      </c>
      <c r="O16" s="152" t="s">
        <v>160</v>
      </c>
      <c r="P16" s="152" t="s">
        <v>159</v>
      </c>
      <c r="Q16" s="153" t="s">
        <v>158</v>
      </c>
      <c r="R16" s="178"/>
      <c r="S16" s="167"/>
      <c r="T16" s="167"/>
      <c r="U16" s="66"/>
      <c r="V16" s="70"/>
      <c r="W16" s="69"/>
      <c r="X16" s="68" t="s">
        <v>157</v>
      </c>
      <c r="Y16" s="67" t="e">
        <f>Y14/SUM(Y14+Y15)%</f>
        <v>#DIV/0!</v>
      </c>
      <c r="Z16" s="70"/>
      <c r="AA16" s="69"/>
      <c r="AB16" s="68" t="s">
        <v>157</v>
      </c>
      <c r="AC16" s="67" t="e">
        <f>AC14/SUM(AC14+AC15)%</f>
        <v>#DIV/0!</v>
      </c>
      <c r="AD16" s="70"/>
      <c r="AE16" s="69"/>
      <c r="AF16" s="68" t="s">
        <v>157</v>
      </c>
      <c r="AG16" s="67" t="e">
        <f>AG14/SUM(AG14+AG15)%</f>
        <v>#DIV/0!</v>
      </c>
      <c r="AS16" s="1" t="s">
        <v>156</v>
      </c>
    </row>
    <row r="17" spans="1:45" x14ac:dyDescent="0.2">
      <c r="A17" s="65">
        <f>COUNT(A$11:$A11)+1</f>
        <v>1</v>
      </c>
      <c r="B17" s="155" t="s">
        <v>155</v>
      </c>
      <c r="C17" s="64"/>
      <c r="D17" s="63"/>
      <c r="E17" s="63"/>
      <c r="F17" s="63"/>
      <c r="G17" s="63"/>
      <c r="H17" s="63"/>
      <c r="I17" s="59"/>
      <c r="J17" s="61"/>
      <c r="K17" s="60"/>
      <c r="L17" s="60"/>
      <c r="M17" s="60"/>
      <c r="N17" s="60"/>
      <c r="O17" s="60"/>
      <c r="P17" s="60"/>
      <c r="Q17" s="59"/>
      <c r="R17" s="62"/>
      <c r="S17" s="61"/>
      <c r="T17" s="60"/>
      <c r="U17" s="59"/>
      <c r="V17" s="61"/>
      <c r="W17" s="60"/>
      <c r="X17" s="60"/>
      <c r="Y17" s="59"/>
      <c r="Z17" s="61"/>
      <c r="AA17" s="60"/>
      <c r="AB17" s="60"/>
      <c r="AC17" s="59"/>
      <c r="AD17" s="61"/>
      <c r="AE17" s="60"/>
      <c r="AF17" s="60"/>
      <c r="AG17" s="59"/>
      <c r="AH17" s="58"/>
      <c r="AI17" s="58"/>
      <c r="AJ17" s="58"/>
      <c r="AK17" s="58"/>
      <c r="AL17" s="58"/>
      <c r="AM17" s="58"/>
      <c r="AN17" s="58"/>
      <c r="AO17" s="58"/>
      <c r="AP17" s="58"/>
      <c r="AQ17" s="58"/>
      <c r="AR17" s="58"/>
      <c r="AS17" s="1" t="s">
        <v>154</v>
      </c>
    </row>
    <row r="18" spans="1:45" ht="37.5" customHeight="1" x14ac:dyDescent="0.3">
      <c r="A18" s="55">
        <f>COUNT(A$11:$A17)+1</f>
        <v>2</v>
      </c>
      <c r="B18" s="156" t="s">
        <v>153</v>
      </c>
      <c r="C18" s="40" t="s">
        <v>135</v>
      </c>
      <c r="D18" s="39" t="s">
        <v>152</v>
      </c>
      <c r="E18" s="39" t="s">
        <v>151</v>
      </c>
      <c r="F18" s="39" t="s">
        <v>137</v>
      </c>
      <c r="G18" s="38" t="s">
        <v>92</v>
      </c>
      <c r="H18" s="37" t="s">
        <v>19</v>
      </c>
      <c r="I18" s="36" t="s">
        <v>12</v>
      </c>
      <c r="J18" s="35"/>
      <c r="K18" s="34"/>
      <c r="L18" s="34"/>
      <c r="M18" s="34"/>
      <c r="N18" s="34"/>
      <c r="O18" s="34"/>
      <c r="P18" s="34"/>
      <c r="Q18" s="30"/>
      <c r="R18" s="50"/>
      <c r="S18" s="29" t="str">
        <f t="shared" ref="S18:S25" si="0">IF(COUNTIF(Y18:AG18,"I")=0,"",COUNTIF(Y18:AG18,"I"))</f>
        <v/>
      </c>
      <c r="T18" s="28" t="str">
        <f t="shared" ref="T18:T25" si="1">IF(COUNTIF(Y18:AG18,"N")=0,"",COUNTIF(Y18:AG18,"N"))</f>
        <v/>
      </c>
      <c r="U18" s="27" t="str">
        <f t="shared" ref="U18:U25" si="2">IFERROR(S18/SUM(S18+T18)%,"")</f>
        <v/>
      </c>
      <c r="V18" s="32"/>
      <c r="W18" s="31"/>
      <c r="X18" s="31"/>
      <c r="Y18" s="30"/>
      <c r="Z18" s="32"/>
      <c r="AA18" s="31"/>
      <c r="AB18" s="31"/>
      <c r="AC18" s="30"/>
      <c r="AD18" s="32"/>
      <c r="AE18" s="31"/>
      <c r="AF18" s="31"/>
      <c r="AG18" s="30"/>
      <c r="AS18" s="1" t="s">
        <v>150</v>
      </c>
    </row>
    <row r="19" spans="1:45" ht="25.5" x14ac:dyDescent="0.3">
      <c r="A19" s="55">
        <f>COUNT(A$11:$A18)+1</f>
        <v>3</v>
      </c>
      <c r="B19" s="156" t="s">
        <v>149</v>
      </c>
      <c r="C19" s="40" t="s">
        <v>135</v>
      </c>
      <c r="D19" s="39" t="s">
        <v>139</v>
      </c>
      <c r="E19" s="39" t="s">
        <v>138</v>
      </c>
      <c r="F19" s="39" t="s">
        <v>137</v>
      </c>
      <c r="G19" s="38" t="s">
        <v>92</v>
      </c>
      <c r="H19" s="37" t="s">
        <v>19</v>
      </c>
      <c r="I19" s="36" t="s">
        <v>12</v>
      </c>
      <c r="J19" s="35"/>
      <c r="K19" s="34"/>
      <c r="L19" s="34"/>
      <c r="M19" s="34"/>
      <c r="N19" s="34"/>
      <c r="O19" s="34"/>
      <c r="P19" s="34"/>
      <c r="Q19" s="30"/>
      <c r="R19" s="50"/>
      <c r="S19" s="29" t="str">
        <f t="shared" si="0"/>
        <v/>
      </c>
      <c r="T19" s="28" t="str">
        <f t="shared" si="1"/>
        <v/>
      </c>
      <c r="U19" s="27" t="str">
        <f t="shared" si="2"/>
        <v/>
      </c>
      <c r="V19" s="32"/>
      <c r="W19" s="31"/>
      <c r="X19" s="31"/>
      <c r="Y19" s="30"/>
      <c r="Z19" s="32"/>
      <c r="AA19" s="31"/>
      <c r="AB19" s="31"/>
      <c r="AC19" s="30"/>
      <c r="AD19" s="32"/>
      <c r="AE19" s="31"/>
      <c r="AF19" s="31"/>
      <c r="AG19" s="30"/>
      <c r="AS19" s="1" t="s">
        <v>148</v>
      </c>
    </row>
    <row r="20" spans="1:45" ht="25.5" x14ac:dyDescent="0.3">
      <c r="A20" s="55">
        <f>COUNT(A$11:$A19)+1</f>
        <v>4</v>
      </c>
      <c r="B20" s="156" t="s">
        <v>147</v>
      </c>
      <c r="C20" s="40" t="s">
        <v>135</v>
      </c>
      <c r="D20" s="39" t="s">
        <v>139</v>
      </c>
      <c r="E20" s="39" t="s">
        <v>138</v>
      </c>
      <c r="F20" s="39" t="s">
        <v>137</v>
      </c>
      <c r="G20" s="38" t="s">
        <v>92</v>
      </c>
      <c r="H20" s="37" t="s">
        <v>19</v>
      </c>
      <c r="I20" s="36" t="s">
        <v>12</v>
      </c>
      <c r="J20" s="35"/>
      <c r="K20" s="34"/>
      <c r="L20" s="34"/>
      <c r="M20" s="34"/>
      <c r="N20" s="34"/>
      <c r="O20" s="34"/>
      <c r="P20" s="34"/>
      <c r="Q20" s="30"/>
      <c r="R20" s="50"/>
      <c r="S20" s="29" t="str">
        <f t="shared" si="0"/>
        <v/>
      </c>
      <c r="T20" s="28" t="str">
        <f t="shared" si="1"/>
        <v/>
      </c>
      <c r="U20" s="27" t="str">
        <f t="shared" si="2"/>
        <v/>
      </c>
      <c r="V20" s="32"/>
      <c r="W20" s="31"/>
      <c r="X20" s="31"/>
      <c r="Y20" s="30"/>
      <c r="Z20" s="32"/>
      <c r="AA20" s="31"/>
      <c r="AB20" s="31"/>
      <c r="AC20" s="30"/>
      <c r="AD20" s="32"/>
      <c r="AE20" s="31"/>
      <c r="AF20" s="31"/>
      <c r="AG20" s="30"/>
      <c r="AS20" s="1" t="s">
        <v>146</v>
      </c>
    </row>
    <row r="21" spans="1:45" ht="25.5" x14ac:dyDescent="0.3">
      <c r="A21" s="55">
        <f>COUNT(A$11:$A20)+1</f>
        <v>5</v>
      </c>
      <c r="B21" s="156" t="s">
        <v>145</v>
      </c>
      <c r="C21" s="40" t="s">
        <v>135</v>
      </c>
      <c r="D21" s="39" t="s">
        <v>139</v>
      </c>
      <c r="E21" s="39" t="s">
        <v>138</v>
      </c>
      <c r="F21" s="39" t="s">
        <v>137</v>
      </c>
      <c r="G21" s="38" t="s">
        <v>92</v>
      </c>
      <c r="H21" s="37" t="s">
        <v>19</v>
      </c>
      <c r="I21" s="36" t="s">
        <v>12</v>
      </c>
      <c r="J21" s="35"/>
      <c r="K21" s="34"/>
      <c r="L21" s="34"/>
      <c r="M21" s="34"/>
      <c r="N21" s="34"/>
      <c r="O21" s="34"/>
      <c r="P21" s="34"/>
      <c r="Q21" s="30"/>
      <c r="R21" s="50"/>
      <c r="S21" s="29" t="str">
        <f t="shared" si="0"/>
        <v/>
      </c>
      <c r="T21" s="28" t="str">
        <f t="shared" si="1"/>
        <v/>
      </c>
      <c r="U21" s="27" t="str">
        <f t="shared" si="2"/>
        <v/>
      </c>
      <c r="V21" s="32"/>
      <c r="W21" s="31"/>
      <c r="X21" s="31"/>
      <c r="Y21" s="30"/>
      <c r="Z21" s="32"/>
      <c r="AA21" s="31"/>
      <c r="AB21" s="31"/>
      <c r="AC21" s="30"/>
      <c r="AD21" s="32"/>
      <c r="AE21" s="31"/>
      <c r="AF21" s="31"/>
      <c r="AG21" s="30"/>
      <c r="AS21" s="1" t="s">
        <v>144</v>
      </c>
    </row>
    <row r="22" spans="1:45" ht="25.5" x14ac:dyDescent="0.3">
      <c r="A22" s="55">
        <f>COUNT(A$11:$A21)+1</f>
        <v>6</v>
      </c>
      <c r="B22" s="156" t="s">
        <v>143</v>
      </c>
      <c r="C22" s="40" t="s">
        <v>135</v>
      </c>
      <c r="D22" s="39" t="s">
        <v>139</v>
      </c>
      <c r="E22" s="39" t="s">
        <v>138</v>
      </c>
      <c r="F22" s="39" t="s">
        <v>137</v>
      </c>
      <c r="G22" s="38" t="s">
        <v>92</v>
      </c>
      <c r="H22" s="37" t="s">
        <v>19</v>
      </c>
      <c r="I22" s="36" t="s">
        <v>12</v>
      </c>
      <c r="J22" s="35"/>
      <c r="K22" s="34"/>
      <c r="L22" s="34"/>
      <c r="M22" s="34"/>
      <c r="N22" s="34"/>
      <c r="O22" s="34"/>
      <c r="P22" s="34"/>
      <c r="Q22" s="30"/>
      <c r="R22" s="50"/>
      <c r="S22" s="29" t="str">
        <f t="shared" si="0"/>
        <v/>
      </c>
      <c r="T22" s="28" t="str">
        <f t="shared" si="1"/>
        <v/>
      </c>
      <c r="U22" s="27" t="str">
        <f t="shared" si="2"/>
        <v/>
      </c>
      <c r="V22" s="32"/>
      <c r="W22" s="31"/>
      <c r="X22" s="31"/>
      <c r="Y22" s="30"/>
      <c r="Z22" s="32"/>
      <c r="AA22" s="31"/>
      <c r="AB22" s="31"/>
      <c r="AC22" s="30"/>
      <c r="AD22" s="32"/>
      <c r="AE22" s="31"/>
      <c r="AF22" s="31"/>
      <c r="AG22" s="30"/>
      <c r="AS22" s="1" t="s">
        <v>142</v>
      </c>
    </row>
    <row r="23" spans="1:45" ht="25.5" x14ac:dyDescent="0.3">
      <c r="A23" s="55">
        <f>COUNT(A$11:$A22)+1</f>
        <v>7</v>
      </c>
      <c r="B23" s="156" t="s">
        <v>141</v>
      </c>
      <c r="C23" s="40" t="s">
        <v>135</v>
      </c>
      <c r="D23" s="39" t="s">
        <v>139</v>
      </c>
      <c r="E23" s="39" t="s">
        <v>138</v>
      </c>
      <c r="F23" s="39" t="s">
        <v>137</v>
      </c>
      <c r="G23" s="38" t="s">
        <v>92</v>
      </c>
      <c r="H23" s="37" t="s">
        <v>19</v>
      </c>
      <c r="I23" s="36" t="s">
        <v>12</v>
      </c>
      <c r="J23" s="35"/>
      <c r="K23" s="34"/>
      <c r="L23" s="34"/>
      <c r="M23" s="34"/>
      <c r="N23" s="34"/>
      <c r="O23" s="34"/>
      <c r="P23" s="34"/>
      <c r="Q23" s="30"/>
      <c r="R23" s="50"/>
      <c r="S23" s="29" t="str">
        <f t="shared" si="0"/>
        <v/>
      </c>
      <c r="T23" s="28" t="str">
        <f t="shared" si="1"/>
        <v/>
      </c>
      <c r="U23" s="27" t="str">
        <f t="shared" si="2"/>
        <v/>
      </c>
      <c r="V23" s="32"/>
      <c r="W23" s="31"/>
      <c r="X23" s="31"/>
      <c r="Y23" s="30"/>
      <c r="Z23" s="32"/>
      <c r="AA23" s="31"/>
      <c r="AB23" s="31"/>
      <c r="AC23" s="30"/>
      <c r="AD23" s="32"/>
      <c r="AE23" s="31"/>
      <c r="AF23" s="31"/>
      <c r="AG23" s="30"/>
      <c r="AS23" s="1" t="s">
        <v>140</v>
      </c>
    </row>
    <row r="24" spans="1:45" ht="25.5" x14ac:dyDescent="0.3">
      <c r="A24" s="55">
        <f>COUNT(A$11:$A23)+1</f>
        <v>8</v>
      </c>
      <c r="B24" s="157" t="s">
        <v>506</v>
      </c>
      <c r="C24" s="40" t="s">
        <v>135</v>
      </c>
      <c r="D24" s="39" t="s">
        <v>139</v>
      </c>
      <c r="E24" s="39" t="s">
        <v>138</v>
      </c>
      <c r="F24" s="39" t="s">
        <v>137</v>
      </c>
      <c r="G24" s="38" t="s">
        <v>92</v>
      </c>
      <c r="H24" s="37" t="s">
        <v>19</v>
      </c>
      <c r="I24" s="36" t="s">
        <v>12</v>
      </c>
      <c r="J24" s="35"/>
      <c r="K24" s="34"/>
      <c r="L24" s="34"/>
      <c r="M24" s="34"/>
      <c r="N24" s="34"/>
      <c r="O24" s="34"/>
      <c r="P24" s="34"/>
      <c r="Q24" s="30"/>
      <c r="R24" s="50"/>
      <c r="S24" s="29" t="str">
        <f t="shared" si="0"/>
        <v/>
      </c>
      <c r="T24" s="28" t="str">
        <f t="shared" si="1"/>
        <v/>
      </c>
      <c r="U24" s="27" t="str">
        <f t="shared" si="2"/>
        <v/>
      </c>
      <c r="V24" s="32"/>
      <c r="W24" s="31"/>
      <c r="X24" s="31"/>
      <c r="Y24" s="30"/>
      <c r="Z24" s="32"/>
      <c r="AA24" s="31"/>
      <c r="AB24" s="31"/>
      <c r="AC24" s="30"/>
      <c r="AD24" s="32"/>
      <c r="AE24" s="31"/>
      <c r="AF24" s="31"/>
      <c r="AG24" s="30"/>
      <c r="AS24" s="1" t="s">
        <v>136</v>
      </c>
    </row>
    <row r="25" spans="1:45" ht="16.5" x14ac:dyDescent="0.3">
      <c r="A25" s="55">
        <f>COUNT(A$11:$A24)+1</f>
        <v>9</v>
      </c>
      <c r="B25" s="157"/>
      <c r="C25" s="40" t="s">
        <v>135</v>
      </c>
      <c r="D25" s="57"/>
      <c r="E25" s="57"/>
      <c r="F25" s="57"/>
      <c r="G25" s="38"/>
      <c r="H25" s="37"/>
      <c r="I25" s="36"/>
      <c r="J25" s="35"/>
      <c r="K25" s="34"/>
      <c r="L25" s="34"/>
      <c r="M25" s="34"/>
      <c r="N25" s="34"/>
      <c r="O25" s="34"/>
      <c r="P25" s="34"/>
      <c r="Q25" s="30"/>
      <c r="R25" s="50"/>
      <c r="S25" s="29" t="str">
        <f t="shared" si="0"/>
        <v/>
      </c>
      <c r="T25" s="28" t="str">
        <f t="shared" si="1"/>
        <v/>
      </c>
      <c r="U25" s="27" t="str">
        <f t="shared" si="2"/>
        <v/>
      </c>
      <c r="V25" s="32"/>
      <c r="W25" s="31"/>
      <c r="X25" s="31"/>
      <c r="Y25" s="30"/>
      <c r="Z25" s="32"/>
      <c r="AA25" s="31"/>
      <c r="AB25" s="31"/>
      <c r="AC25" s="30"/>
      <c r="AD25" s="32"/>
      <c r="AE25" s="31"/>
      <c r="AF25" s="31"/>
      <c r="AG25" s="30"/>
      <c r="AS25" s="1" t="s">
        <v>134</v>
      </c>
    </row>
    <row r="26" spans="1:45" ht="16.5" x14ac:dyDescent="0.3">
      <c r="A26" s="55">
        <f>COUNT(A$11:$A25)+1</f>
        <v>10</v>
      </c>
      <c r="B26" s="158" t="s">
        <v>133</v>
      </c>
      <c r="C26" s="56"/>
      <c r="D26" s="42"/>
      <c r="E26" s="42"/>
      <c r="F26" s="42"/>
      <c r="G26" s="47"/>
      <c r="H26" s="46"/>
      <c r="I26" s="45"/>
      <c r="J26" s="43"/>
      <c r="K26" s="42"/>
      <c r="L26" s="42"/>
      <c r="M26" s="42"/>
      <c r="N26" s="42"/>
      <c r="O26" s="42"/>
      <c r="P26" s="42"/>
      <c r="Q26" s="41"/>
      <c r="R26" s="44"/>
      <c r="S26" s="43"/>
      <c r="T26" s="42"/>
      <c r="U26" s="41"/>
      <c r="V26" s="32"/>
      <c r="W26" s="31"/>
      <c r="X26" s="31"/>
      <c r="Y26" s="41"/>
      <c r="Z26" s="32"/>
      <c r="AA26" s="31"/>
      <c r="AB26" s="31"/>
      <c r="AC26" s="41"/>
      <c r="AD26" s="32"/>
      <c r="AE26" s="31"/>
      <c r="AF26" s="31"/>
      <c r="AG26" s="41"/>
      <c r="AS26" s="1" t="s">
        <v>132</v>
      </c>
    </row>
    <row r="27" spans="1:45" ht="25.5" x14ac:dyDescent="0.3">
      <c r="A27" s="55">
        <f>COUNT(A$11:$A26)+1</f>
        <v>11</v>
      </c>
      <c r="B27" s="159" t="s">
        <v>131</v>
      </c>
      <c r="C27" s="40" t="s">
        <v>77</v>
      </c>
      <c r="D27" s="39" t="s">
        <v>130</v>
      </c>
      <c r="E27" s="39" t="s">
        <v>129</v>
      </c>
      <c r="F27" s="39" t="s">
        <v>128</v>
      </c>
      <c r="G27" s="38" t="s">
        <v>92</v>
      </c>
      <c r="H27" s="37" t="s">
        <v>28</v>
      </c>
      <c r="I27" s="36" t="s">
        <v>12</v>
      </c>
      <c r="J27" s="35"/>
      <c r="K27" s="34"/>
      <c r="L27" s="34"/>
      <c r="M27" s="34"/>
      <c r="N27" s="34"/>
      <c r="O27" s="34"/>
      <c r="P27" s="34"/>
      <c r="Q27" s="30"/>
      <c r="R27" s="50"/>
      <c r="S27" s="29" t="str">
        <f t="shared" ref="S27:S49" si="3">IF(COUNTIF(Y27:AG27,"I")=0,"",COUNTIF(Y27:AG27,"I"))</f>
        <v/>
      </c>
      <c r="T27" s="28" t="str">
        <f t="shared" ref="T27:T49" si="4">IF(COUNTIF(Y27:AG27,"N")=0,"",COUNTIF(Y27:AG27,"N"))</f>
        <v/>
      </c>
      <c r="U27" s="27" t="str">
        <f t="shared" ref="U27:U49" si="5">IFERROR(S27/SUM(S27+T27)%,"")</f>
        <v/>
      </c>
      <c r="V27" s="32"/>
      <c r="W27" s="31"/>
      <c r="X27" s="31"/>
      <c r="Y27" s="30"/>
      <c r="Z27" s="32"/>
      <c r="AA27" s="31"/>
      <c r="AB27" s="31"/>
      <c r="AC27" s="30"/>
      <c r="AD27" s="32"/>
      <c r="AE27" s="31"/>
      <c r="AF27" s="31"/>
      <c r="AG27" s="30"/>
      <c r="AS27" s="1" t="s">
        <v>127</v>
      </c>
    </row>
    <row r="28" spans="1:45" ht="51" x14ac:dyDescent="0.3">
      <c r="A28" s="55">
        <f>COUNT(A$11:$A27)+1</f>
        <v>12</v>
      </c>
      <c r="B28" s="159" t="s">
        <v>126</v>
      </c>
      <c r="C28" s="40" t="s">
        <v>77</v>
      </c>
      <c r="D28" s="39" t="s">
        <v>125</v>
      </c>
      <c r="E28" s="39" t="s">
        <v>124</v>
      </c>
      <c r="F28" s="39" t="s">
        <v>123</v>
      </c>
      <c r="G28" s="38" t="s">
        <v>92</v>
      </c>
      <c r="H28" s="37" t="s">
        <v>28</v>
      </c>
      <c r="I28" s="36" t="s">
        <v>12</v>
      </c>
      <c r="J28" s="35"/>
      <c r="K28" s="34"/>
      <c r="L28" s="34"/>
      <c r="M28" s="34"/>
      <c r="N28" s="34"/>
      <c r="O28" s="34"/>
      <c r="P28" s="34"/>
      <c r="Q28" s="30"/>
      <c r="R28" s="50"/>
      <c r="S28" s="29" t="str">
        <f t="shared" si="3"/>
        <v/>
      </c>
      <c r="T28" s="28" t="str">
        <f t="shared" si="4"/>
        <v/>
      </c>
      <c r="U28" s="27" t="str">
        <f t="shared" si="5"/>
        <v/>
      </c>
      <c r="V28" s="32"/>
      <c r="W28" s="31"/>
      <c r="X28" s="31"/>
      <c r="Y28" s="30"/>
      <c r="Z28" s="32"/>
      <c r="AA28" s="31"/>
      <c r="AB28" s="31"/>
      <c r="AC28" s="30"/>
      <c r="AD28" s="32"/>
      <c r="AE28" s="31"/>
      <c r="AF28" s="31"/>
      <c r="AG28" s="30"/>
      <c r="AS28" s="1" t="s">
        <v>122</v>
      </c>
    </row>
    <row r="29" spans="1:45" ht="25.5" x14ac:dyDescent="0.3">
      <c r="A29" s="55">
        <f>COUNT(A$11:$A28)+1</f>
        <v>13</v>
      </c>
      <c r="B29" s="159" t="s">
        <v>121</v>
      </c>
      <c r="C29" s="40" t="s">
        <v>77</v>
      </c>
      <c r="D29" s="39" t="s">
        <v>116</v>
      </c>
      <c r="E29" s="39" t="s">
        <v>120</v>
      </c>
      <c r="F29" s="39" t="s">
        <v>119</v>
      </c>
      <c r="G29" s="38" t="s">
        <v>29</v>
      </c>
      <c r="H29" s="37" t="s">
        <v>28</v>
      </c>
      <c r="I29" s="36" t="s">
        <v>12</v>
      </c>
      <c r="J29" s="35"/>
      <c r="K29" s="34"/>
      <c r="L29" s="34"/>
      <c r="M29" s="34"/>
      <c r="N29" s="34"/>
      <c r="O29" s="34"/>
      <c r="P29" s="34"/>
      <c r="Q29" s="30"/>
      <c r="R29" s="50"/>
      <c r="S29" s="29" t="str">
        <f t="shared" si="3"/>
        <v/>
      </c>
      <c r="T29" s="28" t="str">
        <f t="shared" si="4"/>
        <v/>
      </c>
      <c r="U29" s="27" t="str">
        <f t="shared" si="5"/>
        <v/>
      </c>
      <c r="V29" s="32"/>
      <c r="W29" s="31"/>
      <c r="X29" s="31"/>
      <c r="Y29" s="30"/>
      <c r="Z29" s="32"/>
      <c r="AA29" s="31"/>
      <c r="AB29" s="31"/>
      <c r="AC29" s="30"/>
      <c r="AD29" s="32"/>
      <c r="AE29" s="31"/>
      <c r="AF29" s="31"/>
      <c r="AG29" s="30"/>
      <c r="AS29" s="1" t="s">
        <v>118</v>
      </c>
    </row>
    <row r="30" spans="1:45" ht="25.5" x14ac:dyDescent="0.3">
      <c r="A30" s="55">
        <f>COUNT(A$11:$A29)+1</f>
        <v>14</v>
      </c>
      <c r="B30" s="159" t="s">
        <v>117</v>
      </c>
      <c r="C30" s="40" t="s">
        <v>77</v>
      </c>
      <c r="D30" s="39" t="s">
        <v>116</v>
      </c>
      <c r="E30" s="39" t="s">
        <v>115</v>
      </c>
      <c r="F30" s="39" t="s">
        <v>114</v>
      </c>
      <c r="G30" s="38" t="s">
        <v>29</v>
      </c>
      <c r="H30" s="37" t="s">
        <v>28</v>
      </c>
      <c r="I30" s="36" t="s">
        <v>12</v>
      </c>
      <c r="J30" s="35"/>
      <c r="K30" s="34"/>
      <c r="L30" s="34"/>
      <c r="M30" s="34"/>
      <c r="N30" s="34"/>
      <c r="O30" s="34"/>
      <c r="P30" s="34"/>
      <c r="Q30" s="30"/>
      <c r="R30" s="50"/>
      <c r="S30" s="29" t="str">
        <f t="shared" si="3"/>
        <v/>
      </c>
      <c r="T30" s="28" t="str">
        <f t="shared" si="4"/>
        <v/>
      </c>
      <c r="U30" s="27" t="str">
        <f t="shared" si="5"/>
        <v/>
      </c>
      <c r="V30" s="32"/>
      <c r="W30" s="31"/>
      <c r="X30" s="31"/>
      <c r="Y30" s="30"/>
      <c r="Z30" s="32"/>
      <c r="AA30" s="31"/>
      <c r="AB30" s="31"/>
      <c r="AC30" s="30"/>
      <c r="AD30" s="32"/>
      <c r="AE30" s="31"/>
      <c r="AF30" s="31"/>
      <c r="AG30" s="30"/>
      <c r="AS30" s="1" t="s">
        <v>112</v>
      </c>
    </row>
    <row r="31" spans="1:45" ht="25.5" x14ac:dyDescent="0.3">
      <c r="A31" s="55">
        <f>COUNT(A$11:$A30)+1</f>
        <v>15</v>
      </c>
      <c r="B31" s="159" t="s">
        <v>111</v>
      </c>
      <c r="C31" s="40" t="s">
        <v>77</v>
      </c>
      <c r="D31" s="39" t="s">
        <v>110</v>
      </c>
      <c r="E31" s="39" t="s">
        <v>109</v>
      </c>
      <c r="F31" s="39" t="s">
        <v>108</v>
      </c>
      <c r="G31" s="38" t="s">
        <v>36</v>
      </c>
      <c r="H31" s="37" t="s">
        <v>28</v>
      </c>
      <c r="I31" s="36" t="s">
        <v>12</v>
      </c>
      <c r="J31" s="35"/>
      <c r="K31" s="34"/>
      <c r="L31" s="34"/>
      <c r="M31" s="34"/>
      <c r="N31" s="34"/>
      <c r="O31" s="34"/>
      <c r="P31" s="34"/>
      <c r="Q31" s="30"/>
      <c r="R31" s="50"/>
      <c r="S31" s="29" t="str">
        <f t="shared" si="3"/>
        <v/>
      </c>
      <c r="T31" s="28" t="str">
        <f t="shared" si="4"/>
        <v/>
      </c>
      <c r="U31" s="27" t="str">
        <f t="shared" si="5"/>
        <v/>
      </c>
      <c r="V31" s="32"/>
      <c r="W31" s="31"/>
      <c r="X31" s="31"/>
      <c r="Y31" s="30"/>
      <c r="Z31" s="32"/>
      <c r="AA31" s="31"/>
      <c r="AB31" s="31"/>
      <c r="AC31" s="30"/>
      <c r="AD31" s="32"/>
      <c r="AE31" s="31"/>
      <c r="AF31" s="31"/>
      <c r="AG31" s="30"/>
      <c r="AS31" s="1" t="s">
        <v>107</v>
      </c>
    </row>
    <row r="32" spans="1:45" ht="25.5" x14ac:dyDescent="0.3">
      <c r="A32" s="55">
        <f>COUNT(A$11:$A31)+1</f>
        <v>16</v>
      </c>
      <c r="B32" s="159" t="s">
        <v>106</v>
      </c>
      <c r="C32" s="40" t="s">
        <v>77</v>
      </c>
      <c r="D32" s="39" t="s">
        <v>105</v>
      </c>
      <c r="E32" s="39" t="s">
        <v>104</v>
      </c>
      <c r="F32" s="39" t="s">
        <v>103</v>
      </c>
      <c r="G32" s="38" t="s">
        <v>36</v>
      </c>
      <c r="H32" s="37" t="s">
        <v>28</v>
      </c>
      <c r="I32" s="36" t="s">
        <v>12</v>
      </c>
      <c r="J32" s="35"/>
      <c r="K32" s="34"/>
      <c r="L32" s="34"/>
      <c r="M32" s="34"/>
      <c r="N32" s="34"/>
      <c r="O32" s="34"/>
      <c r="P32" s="34"/>
      <c r="Q32" s="30"/>
      <c r="R32" s="50"/>
      <c r="S32" s="29" t="str">
        <f t="shared" si="3"/>
        <v/>
      </c>
      <c r="T32" s="28" t="str">
        <f t="shared" si="4"/>
        <v/>
      </c>
      <c r="U32" s="27" t="str">
        <f t="shared" si="5"/>
        <v/>
      </c>
      <c r="V32" s="32"/>
      <c r="W32" s="31"/>
      <c r="X32" s="31"/>
      <c r="Y32" s="30"/>
      <c r="Z32" s="32"/>
      <c r="AA32" s="31"/>
      <c r="AB32" s="31"/>
      <c r="AC32" s="30"/>
      <c r="AD32" s="32"/>
      <c r="AE32" s="31"/>
      <c r="AF32" s="31"/>
      <c r="AG32" s="30"/>
      <c r="AS32" s="1" t="s">
        <v>102</v>
      </c>
    </row>
    <row r="33" spans="1:45" ht="38.25" x14ac:dyDescent="0.3">
      <c r="A33" s="55">
        <f>COUNT(A$11:$A32)+1</f>
        <v>17</v>
      </c>
      <c r="B33" s="159" t="s">
        <v>101</v>
      </c>
      <c r="C33" s="40" t="s">
        <v>77</v>
      </c>
      <c r="D33" s="39" t="s">
        <v>100</v>
      </c>
      <c r="E33" s="39" t="s">
        <v>99</v>
      </c>
      <c r="F33" s="39" t="s">
        <v>98</v>
      </c>
      <c r="G33" s="38" t="s">
        <v>29</v>
      </c>
      <c r="H33" s="37" t="s">
        <v>28</v>
      </c>
      <c r="I33" s="36" t="s">
        <v>12</v>
      </c>
      <c r="J33" s="35"/>
      <c r="K33" s="34"/>
      <c r="L33" s="34"/>
      <c r="M33" s="34"/>
      <c r="N33" s="34"/>
      <c r="O33" s="34"/>
      <c r="P33" s="34"/>
      <c r="Q33" s="30"/>
      <c r="R33" s="50"/>
      <c r="S33" s="29" t="str">
        <f t="shared" si="3"/>
        <v/>
      </c>
      <c r="T33" s="28" t="str">
        <f t="shared" si="4"/>
        <v/>
      </c>
      <c r="U33" s="27" t="str">
        <f t="shared" si="5"/>
        <v/>
      </c>
      <c r="V33" s="32"/>
      <c r="W33" s="31"/>
      <c r="X33" s="31"/>
      <c r="Y33" s="30"/>
      <c r="Z33" s="32"/>
      <c r="AA33" s="31"/>
      <c r="AB33" s="31"/>
      <c r="AC33" s="30"/>
      <c r="AD33" s="32"/>
      <c r="AE33" s="31"/>
      <c r="AF33" s="31"/>
      <c r="AG33" s="30"/>
      <c r="AS33" s="1" t="s">
        <v>97</v>
      </c>
    </row>
    <row r="34" spans="1:45" ht="51" x14ac:dyDescent="0.3">
      <c r="A34" s="55">
        <f>COUNT(A$11:$A33)+1</f>
        <v>18</v>
      </c>
      <c r="B34" s="159" t="s">
        <v>96</v>
      </c>
      <c r="C34" s="40" t="s">
        <v>33</v>
      </c>
      <c r="D34" s="39" t="s">
        <v>86</v>
      </c>
      <c r="E34" s="39" t="s">
        <v>85</v>
      </c>
      <c r="F34" s="39" t="s">
        <v>84</v>
      </c>
      <c r="G34" s="38" t="s">
        <v>49</v>
      </c>
      <c r="H34" s="37" t="s">
        <v>28</v>
      </c>
      <c r="I34" s="36" t="s">
        <v>12</v>
      </c>
      <c r="J34" s="35"/>
      <c r="K34" s="34"/>
      <c r="L34" s="34"/>
      <c r="M34" s="34"/>
      <c r="N34" s="34"/>
      <c r="O34" s="34"/>
      <c r="P34" s="34"/>
      <c r="Q34" s="30"/>
      <c r="R34" s="50"/>
      <c r="S34" s="29" t="str">
        <f t="shared" si="3"/>
        <v/>
      </c>
      <c r="T34" s="28" t="str">
        <f t="shared" si="4"/>
        <v/>
      </c>
      <c r="U34" s="27" t="str">
        <f t="shared" si="5"/>
        <v/>
      </c>
      <c r="V34" s="32"/>
      <c r="W34" s="31"/>
      <c r="X34" s="31"/>
      <c r="Y34" s="30"/>
      <c r="Z34" s="32"/>
      <c r="AA34" s="31"/>
      <c r="AB34" s="31"/>
      <c r="AC34" s="30"/>
      <c r="AD34" s="32"/>
      <c r="AE34" s="31"/>
      <c r="AF34" s="31"/>
      <c r="AG34" s="30"/>
    </row>
    <row r="35" spans="1:45" ht="25.5" x14ac:dyDescent="0.3">
      <c r="A35" s="55">
        <f>COUNT(A$11:$A34)+1</f>
        <v>19</v>
      </c>
      <c r="B35" s="159" t="s">
        <v>95</v>
      </c>
      <c r="C35" s="40" t="s">
        <v>33</v>
      </c>
      <c r="D35" s="39" t="s">
        <v>94</v>
      </c>
      <c r="E35" s="39" t="s">
        <v>93</v>
      </c>
      <c r="F35" s="39" t="s">
        <v>88</v>
      </c>
      <c r="G35" s="38" t="s">
        <v>92</v>
      </c>
      <c r="H35" s="37" t="s">
        <v>28</v>
      </c>
      <c r="I35" s="36" t="s">
        <v>12</v>
      </c>
      <c r="J35" s="35"/>
      <c r="K35" s="34"/>
      <c r="L35" s="34"/>
      <c r="M35" s="34"/>
      <c r="N35" s="34"/>
      <c r="O35" s="34"/>
      <c r="P35" s="34"/>
      <c r="Q35" s="30"/>
      <c r="R35" s="50"/>
      <c r="S35" s="29" t="str">
        <f t="shared" si="3"/>
        <v/>
      </c>
      <c r="T35" s="28" t="str">
        <f t="shared" si="4"/>
        <v/>
      </c>
      <c r="U35" s="27" t="str">
        <f t="shared" si="5"/>
        <v/>
      </c>
      <c r="V35" s="32"/>
      <c r="W35" s="31"/>
      <c r="X35" s="31"/>
      <c r="Y35" s="30"/>
      <c r="Z35" s="32"/>
      <c r="AA35" s="31"/>
      <c r="AB35" s="31"/>
      <c r="AC35" s="30"/>
      <c r="AD35" s="32"/>
      <c r="AE35" s="31"/>
      <c r="AF35" s="31"/>
      <c r="AG35" s="30"/>
    </row>
    <row r="36" spans="1:45" ht="25.5" x14ac:dyDescent="0.3">
      <c r="A36" s="55">
        <f>COUNT(A$11:$A35)+1</f>
        <v>20</v>
      </c>
      <c r="B36" s="159" t="s">
        <v>91</v>
      </c>
      <c r="C36" s="40" t="s">
        <v>33</v>
      </c>
      <c r="D36" s="39" t="s">
        <v>90</v>
      </c>
      <c r="E36" s="39" t="s">
        <v>89</v>
      </c>
      <c r="F36" s="39" t="s">
        <v>88</v>
      </c>
      <c r="G36" s="38" t="s">
        <v>36</v>
      </c>
      <c r="H36" s="37" t="s">
        <v>28</v>
      </c>
      <c r="I36" s="36" t="s">
        <v>12</v>
      </c>
      <c r="J36" s="35"/>
      <c r="K36" s="34"/>
      <c r="L36" s="34"/>
      <c r="M36" s="34"/>
      <c r="N36" s="34"/>
      <c r="O36" s="34"/>
      <c r="P36" s="34"/>
      <c r="Q36" s="30"/>
      <c r="R36" s="50"/>
      <c r="S36" s="29" t="str">
        <f t="shared" si="3"/>
        <v/>
      </c>
      <c r="T36" s="28" t="str">
        <f t="shared" si="4"/>
        <v/>
      </c>
      <c r="U36" s="27" t="str">
        <f t="shared" si="5"/>
        <v/>
      </c>
      <c r="V36" s="32"/>
      <c r="W36" s="31"/>
      <c r="X36" s="31"/>
      <c r="Y36" s="30"/>
      <c r="Z36" s="32"/>
      <c r="AA36" s="31"/>
      <c r="AB36" s="31"/>
      <c r="AC36" s="30"/>
      <c r="AD36" s="32"/>
      <c r="AE36" s="31"/>
      <c r="AF36" s="31"/>
      <c r="AG36" s="30"/>
    </row>
    <row r="37" spans="1:45" ht="51" x14ac:dyDescent="0.3">
      <c r="A37" s="55"/>
      <c r="B37" s="159" t="s">
        <v>87</v>
      </c>
      <c r="C37" s="40" t="s">
        <v>33</v>
      </c>
      <c r="D37" s="39" t="s">
        <v>86</v>
      </c>
      <c r="E37" s="39" t="s">
        <v>85</v>
      </c>
      <c r="F37" s="39" t="s">
        <v>84</v>
      </c>
      <c r="G37" s="38" t="s">
        <v>36</v>
      </c>
      <c r="H37" s="37" t="s">
        <v>28</v>
      </c>
      <c r="I37" s="36" t="s">
        <v>83</v>
      </c>
      <c r="J37" s="35"/>
      <c r="K37" s="34"/>
      <c r="L37" s="34"/>
      <c r="M37" s="34"/>
      <c r="N37" s="34"/>
      <c r="O37" s="34"/>
      <c r="P37" s="34"/>
      <c r="Q37" s="30"/>
      <c r="R37" s="50"/>
      <c r="S37" s="29" t="str">
        <f t="shared" si="3"/>
        <v/>
      </c>
      <c r="T37" s="28" t="str">
        <f t="shared" si="4"/>
        <v/>
      </c>
      <c r="U37" s="27" t="str">
        <f t="shared" si="5"/>
        <v/>
      </c>
      <c r="V37" s="32"/>
      <c r="W37" s="31"/>
      <c r="X37" s="31"/>
      <c r="Y37" s="30"/>
      <c r="Z37" s="32"/>
      <c r="AA37" s="31"/>
      <c r="AB37" s="31"/>
      <c r="AC37" s="30"/>
      <c r="AD37" s="32"/>
      <c r="AE37" s="31"/>
      <c r="AF37" s="31"/>
      <c r="AG37" s="30"/>
    </row>
    <row r="38" spans="1:45" ht="25.5" x14ac:dyDescent="0.3">
      <c r="A38" s="55">
        <f>COUNT(A$11:$A36)+1</f>
        <v>21</v>
      </c>
      <c r="B38" s="159" t="s">
        <v>514</v>
      </c>
      <c r="C38" s="40" t="s">
        <v>77</v>
      </c>
      <c r="D38" s="39" t="s">
        <v>82</v>
      </c>
      <c r="E38" s="39" t="s">
        <v>81</v>
      </c>
      <c r="F38" s="39" t="s">
        <v>80</v>
      </c>
      <c r="G38" s="38" t="s">
        <v>79</v>
      </c>
      <c r="H38" s="37" t="s">
        <v>28</v>
      </c>
      <c r="I38" s="36" t="s">
        <v>12</v>
      </c>
      <c r="J38" s="35"/>
      <c r="K38" s="34"/>
      <c r="L38" s="34"/>
      <c r="M38" s="34"/>
      <c r="N38" s="34"/>
      <c r="O38" s="34"/>
      <c r="P38" s="34"/>
      <c r="Q38" s="30"/>
      <c r="R38" s="50"/>
      <c r="S38" s="29" t="str">
        <f t="shared" si="3"/>
        <v/>
      </c>
      <c r="T38" s="28" t="str">
        <f t="shared" si="4"/>
        <v/>
      </c>
      <c r="U38" s="27" t="str">
        <f t="shared" si="5"/>
        <v/>
      </c>
      <c r="V38" s="32"/>
      <c r="W38" s="31"/>
      <c r="X38" s="31"/>
      <c r="Y38" s="30"/>
      <c r="Z38" s="32"/>
      <c r="AA38" s="31"/>
      <c r="AB38" s="31"/>
      <c r="AC38" s="30"/>
      <c r="AD38" s="32"/>
      <c r="AE38" s="31"/>
      <c r="AF38" s="31"/>
      <c r="AG38" s="30"/>
    </row>
    <row r="39" spans="1:45" ht="51" x14ac:dyDescent="0.3">
      <c r="A39" s="55">
        <f>COUNT(A$11:$A38)+1</f>
        <v>22</v>
      </c>
      <c r="B39" s="159" t="s">
        <v>78</v>
      </c>
      <c r="C39" s="40" t="s">
        <v>77</v>
      </c>
      <c r="D39" s="39" t="s">
        <v>76</v>
      </c>
      <c r="E39" s="39" t="s">
        <v>75</v>
      </c>
      <c r="F39" s="39" t="s">
        <v>74</v>
      </c>
      <c r="G39" s="38" t="s">
        <v>29</v>
      </c>
      <c r="H39" s="37" t="s">
        <v>28</v>
      </c>
      <c r="I39" s="36" t="s">
        <v>12</v>
      </c>
      <c r="J39" s="35"/>
      <c r="K39" s="34"/>
      <c r="L39" s="34"/>
      <c r="M39" s="34"/>
      <c r="N39" s="34"/>
      <c r="O39" s="34"/>
      <c r="P39" s="34"/>
      <c r="Q39" s="30"/>
      <c r="R39" s="50"/>
      <c r="S39" s="29" t="str">
        <f t="shared" si="3"/>
        <v/>
      </c>
      <c r="T39" s="28" t="str">
        <f t="shared" si="4"/>
        <v/>
      </c>
      <c r="U39" s="27" t="str">
        <f t="shared" si="5"/>
        <v/>
      </c>
      <c r="V39" s="32"/>
      <c r="W39" s="31"/>
      <c r="X39" s="31"/>
      <c r="Y39" s="30"/>
      <c r="Z39" s="32"/>
      <c r="AA39" s="31"/>
      <c r="AB39" s="31"/>
      <c r="AC39" s="30"/>
      <c r="AD39" s="32"/>
      <c r="AE39" s="31"/>
      <c r="AF39" s="31"/>
      <c r="AG39" s="30"/>
    </row>
    <row r="40" spans="1:45" ht="63.75" x14ac:dyDescent="0.3">
      <c r="A40" s="26">
        <f>COUNT(A$11:$A39)+1</f>
        <v>23</v>
      </c>
      <c r="B40" s="159" t="s">
        <v>73</v>
      </c>
      <c r="C40" s="40" t="s">
        <v>33</v>
      </c>
      <c r="D40" s="39" t="s">
        <v>72</v>
      </c>
      <c r="E40" s="39" t="s">
        <v>71</v>
      </c>
      <c r="F40" s="39" t="s">
        <v>70</v>
      </c>
      <c r="G40" s="38" t="s">
        <v>29</v>
      </c>
      <c r="H40" s="37" t="s">
        <v>28</v>
      </c>
      <c r="I40" s="36" t="s">
        <v>12</v>
      </c>
      <c r="J40" s="35"/>
      <c r="K40" s="34"/>
      <c r="L40" s="34"/>
      <c r="M40" s="34"/>
      <c r="N40" s="34"/>
      <c r="O40" s="34"/>
      <c r="P40" s="34"/>
      <c r="Q40" s="30"/>
      <c r="R40" s="50"/>
      <c r="S40" s="29" t="str">
        <f t="shared" si="3"/>
        <v/>
      </c>
      <c r="T40" s="28" t="str">
        <f t="shared" si="4"/>
        <v/>
      </c>
      <c r="U40" s="27" t="str">
        <f t="shared" si="5"/>
        <v/>
      </c>
      <c r="V40" s="32"/>
      <c r="W40" s="31"/>
      <c r="X40" s="31"/>
      <c r="Y40" s="30"/>
      <c r="Z40" s="32"/>
      <c r="AA40" s="31"/>
      <c r="AB40" s="31"/>
      <c r="AC40" s="30"/>
      <c r="AD40" s="32"/>
      <c r="AE40" s="31"/>
      <c r="AF40" s="31"/>
      <c r="AG40" s="30"/>
    </row>
    <row r="41" spans="1:45" ht="38.25" x14ac:dyDescent="0.3">
      <c r="A41" s="26">
        <f>COUNT(A$11:$A40)+1</f>
        <v>24</v>
      </c>
      <c r="B41" s="160" t="s">
        <v>69</v>
      </c>
      <c r="C41" s="40" t="s">
        <v>33</v>
      </c>
      <c r="D41" s="39" t="s">
        <v>68</v>
      </c>
      <c r="E41" s="39" t="s">
        <v>67</v>
      </c>
      <c r="F41" s="39" t="s">
        <v>66</v>
      </c>
      <c r="G41" s="38" t="s">
        <v>36</v>
      </c>
      <c r="H41" s="37" t="s">
        <v>61</v>
      </c>
      <c r="I41" s="36" t="s">
        <v>12</v>
      </c>
      <c r="J41" s="35"/>
      <c r="K41" s="34"/>
      <c r="L41" s="34"/>
      <c r="M41" s="34"/>
      <c r="N41" s="34"/>
      <c r="O41" s="34"/>
      <c r="P41" s="34"/>
      <c r="Q41" s="30"/>
      <c r="R41" s="54"/>
      <c r="S41" s="29" t="str">
        <f t="shared" si="3"/>
        <v/>
      </c>
      <c r="T41" s="28" t="str">
        <f t="shared" si="4"/>
        <v/>
      </c>
      <c r="U41" s="27" t="str">
        <f t="shared" si="5"/>
        <v/>
      </c>
      <c r="V41" s="32"/>
      <c r="W41" s="31"/>
      <c r="X41" s="31"/>
      <c r="Y41" s="30"/>
      <c r="Z41" s="32"/>
      <c r="AA41" s="31"/>
      <c r="AB41" s="31"/>
      <c r="AC41" s="30"/>
      <c r="AD41" s="32"/>
      <c r="AE41" s="31"/>
      <c r="AF41" s="31"/>
      <c r="AG41" s="30"/>
    </row>
    <row r="42" spans="1:45" ht="51" x14ac:dyDescent="0.3">
      <c r="A42" s="26">
        <f>COUNT(A$11:$A41)+1</f>
        <v>25</v>
      </c>
      <c r="B42" s="160" t="s">
        <v>65</v>
      </c>
      <c r="C42" s="40" t="s">
        <v>33</v>
      </c>
      <c r="D42" s="39" t="s">
        <v>64</v>
      </c>
      <c r="E42" s="39" t="s">
        <v>63</v>
      </c>
      <c r="F42" s="39" t="s">
        <v>62</v>
      </c>
      <c r="G42" s="38" t="s">
        <v>36</v>
      </c>
      <c r="H42" s="37" t="s">
        <v>61</v>
      </c>
      <c r="I42" s="36" t="s">
        <v>12</v>
      </c>
      <c r="J42" s="35"/>
      <c r="K42" s="34"/>
      <c r="L42" s="34"/>
      <c r="M42" s="34"/>
      <c r="N42" s="34"/>
      <c r="O42" s="34"/>
      <c r="P42" s="34"/>
      <c r="Q42" s="30"/>
      <c r="R42" s="54"/>
      <c r="S42" s="29" t="str">
        <f t="shared" si="3"/>
        <v/>
      </c>
      <c r="T42" s="28" t="str">
        <f t="shared" si="4"/>
        <v/>
      </c>
      <c r="U42" s="27" t="str">
        <f t="shared" si="5"/>
        <v/>
      </c>
      <c r="V42" s="32"/>
      <c r="W42" s="31"/>
      <c r="X42" s="31"/>
      <c r="Y42" s="30"/>
      <c r="Z42" s="32"/>
      <c r="AA42" s="31"/>
      <c r="AB42" s="31"/>
      <c r="AC42" s="30"/>
      <c r="AD42" s="32"/>
      <c r="AE42" s="31"/>
      <c r="AF42" s="31"/>
      <c r="AG42" s="30"/>
    </row>
    <row r="43" spans="1:45" ht="89.25" x14ac:dyDescent="0.3">
      <c r="A43" s="26">
        <f>COUNT(A$11:$A42)+1</f>
        <v>26</v>
      </c>
      <c r="B43" s="159" t="s">
        <v>60</v>
      </c>
      <c r="C43" s="40" t="s">
        <v>59</v>
      </c>
      <c r="D43" s="39" t="s">
        <v>58</v>
      </c>
      <c r="E43" s="39" t="s">
        <v>57</v>
      </c>
      <c r="F43" s="39" t="s">
        <v>56</v>
      </c>
      <c r="G43" s="38" t="s">
        <v>55</v>
      </c>
      <c r="H43" s="37" t="s">
        <v>19</v>
      </c>
      <c r="I43" s="36" t="s">
        <v>12</v>
      </c>
      <c r="J43" s="35"/>
      <c r="K43" s="34"/>
      <c r="L43" s="34"/>
      <c r="M43" s="34"/>
      <c r="N43" s="34"/>
      <c r="O43" s="34"/>
      <c r="P43" s="34"/>
      <c r="Q43" s="30"/>
      <c r="R43" s="50"/>
      <c r="S43" s="29" t="str">
        <f t="shared" si="3"/>
        <v/>
      </c>
      <c r="T43" s="28" t="str">
        <f t="shared" si="4"/>
        <v/>
      </c>
      <c r="U43" s="27" t="str">
        <f t="shared" si="5"/>
        <v/>
      </c>
      <c r="V43" s="32"/>
      <c r="W43" s="31"/>
      <c r="X43" s="31"/>
      <c r="Y43" s="30"/>
      <c r="Z43" s="32"/>
      <c r="AA43" s="31"/>
      <c r="AB43" s="31"/>
      <c r="AC43" s="30"/>
      <c r="AD43" s="32"/>
      <c r="AE43" s="31"/>
      <c r="AF43" s="31"/>
      <c r="AG43" s="30"/>
    </row>
    <row r="44" spans="1:45" ht="51" x14ac:dyDescent="0.3">
      <c r="A44" s="26">
        <f>COUNT(A$11:$A43)+1</f>
        <v>27</v>
      </c>
      <c r="B44" s="159" t="s">
        <v>53</v>
      </c>
      <c r="C44" s="40" t="s">
        <v>33</v>
      </c>
      <c r="D44" s="39" t="s">
        <v>52</v>
      </c>
      <c r="E44" s="39" t="s">
        <v>51</v>
      </c>
      <c r="F44" s="39" t="s">
        <v>50</v>
      </c>
      <c r="G44" s="38" t="s">
        <v>49</v>
      </c>
      <c r="H44" s="37" t="s">
        <v>28</v>
      </c>
      <c r="I44" s="36" t="s">
        <v>48</v>
      </c>
      <c r="J44" s="35"/>
      <c r="K44" s="34"/>
      <c r="L44" s="34"/>
      <c r="M44" s="34"/>
      <c r="N44" s="34"/>
      <c r="O44" s="34"/>
      <c r="P44" s="34"/>
      <c r="Q44" s="30"/>
      <c r="R44" s="50"/>
      <c r="S44" s="29" t="str">
        <f t="shared" si="3"/>
        <v/>
      </c>
      <c r="T44" s="28" t="str">
        <f t="shared" si="4"/>
        <v/>
      </c>
      <c r="U44" s="27" t="str">
        <f t="shared" si="5"/>
        <v/>
      </c>
      <c r="V44" s="32"/>
      <c r="W44" s="31"/>
      <c r="X44" s="31"/>
      <c r="Y44" s="30"/>
      <c r="Z44" s="32"/>
      <c r="AA44" s="31"/>
      <c r="AB44" s="31"/>
      <c r="AC44" s="30"/>
      <c r="AD44" s="32"/>
      <c r="AE44" s="31"/>
      <c r="AF44" s="31"/>
      <c r="AG44" s="30"/>
    </row>
    <row r="45" spans="1:45" ht="76.5" x14ac:dyDescent="0.3">
      <c r="A45" s="26">
        <f>COUNT(A$11:$A44)+1</f>
        <v>28</v>
      </c>
      <c r="B45" s="159" t="s">
        <v>46</v>
      </c>
      <c r="C45" s="40" t="s">
        <v>45</v>
      </c>
      <c r="D45" s="39" t="s">
        <v>44</v>
      </c>
      <c r="E45" s="39" t="s">
        <v>43</v>
      </c>
      <c r="F45" s="39" t="s">
        <v>42</v>
      </c>
      <c r="G45" s="38" t="s">
        <v>29</v>
      </c>
      <c r="H45" s="37" t="s">
        <v>19</v>
      </c>
      <c r="I45" s="36" t="s">
        <v>12</v>
      </c>
      <c r="J45" s="35"/>
      <c r="K45" s="34"/>
      <c r="L45" s="34"/>
      <c r="M45" s="34"/>
      <c r="N45" s="34"/>
      <c r="O45" s="34"/>
      <c r="P45" s="34"/>
      <c r="Q45" s="30"/>
      <c r="R45" s="50"/>
      <c r="S45" s="29" t="str">
        <f t="shared" si="3"/>
        <v/>
      </c>
      <c r="T45" s="28" t="str">
        <f t="shared" si="4"/>
        <v/>
      </c>
      <c r="U45" s="27" t="str">
        <f t="shared" si="5"/>
        <v/>
      </c>
      <c r="V45" s="32"/>
      <c r="W45" s="31"/>
      <c r="X45" s="31"/>
      <c r="Y45" s="30"/>
      <c r="Z45" s="32"/>
      <c r="AA45" s="31"/>
      <c r="AB45" s="31"/>
      <c r="AC45" s="30"/>
      <c r="AD45" s="32"/>
      <c r="AE45" s="31"/>
      <c r="AF45" s="31"/>
      <c r="AG45" s="30"/>
    </row>
    <row r="46" spans="1:45" ht="63.75" x14ac:dyDescent="0.3">
      <c r="A46" s="26">
        <f>COUNT(A$11:$A45)+1</f>
        <v>29</v>
      </c>
      <c r="B46" s="159" t="s">
        <v>40</v>
      </c>
      <c r="C46" s="40" t="s">
        <v>33</v>
      </c>
      <c r="D46" s="39" t="s">
        <v>39</v>
      </c>
      <c r="E46" s="39" t="s">
        <v>38</v>
      </c>
      <c r="F46" s="39" t="s">
        <v>37</v>
      </c>
      <c r="G46" s="38" t="s">
        <v>36</v>
      </c>
      <c r="H46" s="37" t="s">
        <v>28</v>
      </c>
      <c r="I46" s="36" t="s">
        <v>12</v>
      </c>
      <c r="J46" s="35"/>
      <c r="K46" s="34"/>
      <c r="L46" s="34"/>
      <c r="M46" s="34"/>
      <c r="N46" s="34"/>
      <c r="O46" s="34"/>
      <c r="P46" s="34"/>
      <c r="Q46" s="30"/>
      <c r="R46" s="50"/>
      <c r="S46" s="29" t="str">
        <f t="shared" si="3"/>
        <v/>
      </c>
      <c r="T46" s="28" t="str">
        <f t="shared" si="4"/>
        <v/>
      </c>
      <c r="U46" s="27" t="str">
        <f t="shared" si="5"/>
        <v/>
      </c>
      <c r="V46" s="32"/>
      <c r="W46" s="31"/>
      <c r="X46" s="31"/>
      <c r="Y46" s="30"/>
      <c r="Z46" s="32"/>
      <c r="AA46" s="31"/>
      <c r="AB46" s="31"/>
      <c r="AC46" s="30"/>
      <c r="AD46" s="32"/>
      <c r="AE46" s="31"/>
      <c r="AF46" s="31"/>
      <c r="AG46" s="30"/>
    </row>
    <row r="47" spans="1:45" ht="37.5" customHeight="1" x14ac:dyDescent="0.3">
      <c r="A47" s="26">
        <f>COUNT(A$11:$A46)+1</f>
        <v>30</v>
      </c>
      <c r="B47" s="159" t="s">
        <v>34</v>
      </c>
      <c r="C47" s="40" t="s">
        <v>33</v>
      </c>
      <c r="D47" s="39" t="s">
        <v>32</v>
      </c>
      <c r="E47" s="39" t="s">
        <v>31</v>
      </c>
      <c r="F47" s="39" t="s">
        <v>30</v>
      </c>
      <c r="G47" s="38" t="s">
        <v>29</v>
      </c>
      <c r="H47" s="37" t="s">
        <v>28</v>
      </c>
      <c r="I47" s="36" t="s">
        <v>12</v>
      </c>
      <c r="J47" s="35"/>
      <c r="K47" s="34"/>
      <c r="L47" s="34"/>
      <c r="M47" s="34"/>
      <c r="N47" s="34"/>
      <c r="O47" s="34"/>
      <c r="P47" s="34"/>
      <c r="Q47" s="30"/>
      <c r="R47" s="50"/>
      <c r="S47" s="29" t="str">
        <f t="shared" si="3"/>
        <v/>
      </c>
      <c r="T47" s="28" t="str">
        <f t="shared" si="4"/>
        <v/>
      </c>
      <c r="U47" s="27" t="str">
        <f t="shared" si="5"/>
        <v/>
      </c>
      <c r="V47" s="32"/>
      <c r="W47" s="31"/>
      <c r="X47" s="31"/>
      <c r="Y47" s="30"/>
      <c r="Z47" s="32"/>
      <c r="AA47" s="31"/>
      <c r="AB47" s="31"/>
      <c r="AC47" s="30"/>
      <c r="AD47" s="32"/>
      <c r="AE47" s="31"/>
      <c r="AF47" s="31"/>
      <c r="AG47" s="30"/>
    </row>
    <row r="48" spans="1:45" ht="37.5" customHeight="1" x14ac:dyDescent="0.3">
      <c r="A48" s="26">
        <f>COUNT(A$11:$A47)+1</f>
        <v>31</v>
      </c>
      <c r="B48" s="159" t="s">
        <v>25</v>
      </c>
      <c r="C48" s="40" t="s">
        <v>24</v>
      </c>
      <c r="D48" s="39" t="s">
        <v>23</v>
      </c>
      <c r="E48" s="39" t="s">
        <v>22</v>
      </c>
      <c r="F48" s="39" t="s">
        <v>21</v>
      </c>
      <c r="G48" s="38" t="s">
        <v>20</v>
      </c>
      <c r="H48" s="37" t="s">
        <v>19</v>
      </c>
      <c r="I48" s="36" t="s">
        <v>12</v>
      </c>
      <c r="J48" s="35"/>
      <c r="K48" s="34"/>
      <c r="L48" s="34"/>
      <c r="M48" s="34"/>
      <c r="N48" s="34"/>
      <c r="O48" s="34"/>
      <c r="P48" s="34"/>
      <c r="Q48" s="30"/>
      <c r="R48" s="50"/>
      <c r="S48" s="29" t="str">
        <f t="shared" si="3"/>
        <v/>
      </c>
      <c r="T48" s="28" t="str">
        <f t="shared" si="4"/>
        <v/>
      </c>
      <c r="U48" s="27" t="str">
        <f t="shared" si="5"/>
        <v/>
      </c>
      <c r="V48" s="32"/>
      <c r="W48" s="31"/>
      <c r="X48" s="31"/>
      <c r="Y48" s="30"/>
      <c r="Z48" s="32"/>
      <c r="AA48" s="31"/>
      <c r="AB48" s="31"/>
      <c r="AC48" s="30"/>
      <c r="AD48" s="32"/>
      <c r="AE48" s="31"/>
      <c r="AF48" s="31"/>
      <c r="AG48" s="30"/>
    </row>
    <row r="49" spans="1:33" ht="25.5" x14ac:dyDescent="0.3">
      <c r="A49" s="26">
        <f>COUNT(A$11:$A48)+1</f>
        <v>32</v>
      </c>
      <c r="B49" s="159"/>
      <c r="C49" s="53"/>
      <c r="D49" s="52"/>
      <c r="E49" s="51"/>
      <c r="F49" s="51"/>
      <c r="G49" s="38"/>
      <c r="H49" s="37"/>
      <c r="I49" s="36" t="s">
        <v>12</v>
      </c>
      <c r="J49" s="35"/>
      <c r="K49" s="34"/>
      <c r="L49" s="34"/>
      <c r="M49" s="34"/>
      <c r="N49" s="34"/>
      <c r="O49" s="34"/>
      <c r="P49" s="34"/>
      <c r="Q49" s="30"/>
      <c r="R49" s="50"/>
      <c r="S49" s="29" t="str">
        <f t="shared" si="3"/>
        <v/>
      </c>
      <c r="T49" s="28" t="str">
        <f t="shared" si="4"/>
        <v/>
      </c>
      <c r="U49" s="27" t="str">
        <f t="shared" si="5"/>
        <v/>
      </c>
      <c r="V49" s="32"/>
      <c r="W49" s="31"/>
      <c r="X49" s="31"/>
      <c r="Y49" s="30"/>
      <c r="Z49" s="32"/>
      <c r="AA49" s="31"/>
      <c r="AB49" s="31"/>
      <c r="AC49" s="30"/>
      <c r="AD49" s="32"/>
      <c r="AE49" s="31"/>
      <c r="AF49" s="31"/>
      <c r="AG49" s="30"/>
    </row>
    <row r="50" spans="1:33" ht="16.5" x14ac:dyDescent="0.3">
      <c r="A50" s="26">
        <f>COUNT(A$11:$A49)+1</f>
        <v>33</v>
      </c>
      <c r="B50" s="161" t="s">
        <v>15</v>
      </c>
      <c r="C50" s="49"/>
      <c r="D50" s="48"/>
      <c r="E50" s="42"/>
      <c r="F50" s="42"/>
      <c r="G50" s="47"/>
      <c r="H50" s="46"/>
      <c r="I50" s="45"/>
      <c r="J50" s="43"/>
      <c r="K50" s="42"/>
      <c r="L50" s="42"/>
      <c r="M50" s="42"/>
      <c r="N50" s="42"/>
      <c r="O50" s="42"/>
      <c r="P50" s="42"/>
      <c r="Q50" s="41"/>
      <c r="R50" s="44"/>
      <c r="S50" s="43"/>
      <c r="T50" s="42"/>
      <c r="U50" s="41"/>
      <c r="V50" s="32"/>
      <c r="W50" s="31"/>
      <c r="X50" s="31"/>
      <c r="Y50" s="41"/>
      <c r="Z50" s="32"/>
      <c r="AA50" s="31"/>
      <c r="AB50" s="31"/>
      <c r="AC50" s="41"/>
      <c r="AD50" s="32"/>
      <c r="AE50" s="31"/>
      <c r="AF50" s="31"/>
      <c r="AG50" s="41"/>
    </row>
    <row r="51" spans="1:33" ht="25.5" x14ac:dyDescent="0.3">
      <c r="A51" s="26">
        <f>COUNT(A$11:$A50)+1</f>
        <v>34</v>
      </c>
      <c r="B51" s="159"/>
      <c r="C51" s="40" t="s">
        <v>13</v>
      </c>
      <c r="D51" s="39"/>
      <c r="E51" s="39"/>
      <c r="F51" s="39"/>
      <c r="G51" s="38"/>
      <c r="H51" s="37"/>
      <c r="I51" s="36" t="s">
        <v>12</v>
      </c>
      <c r="J51" s="35"/>
      <c r="K51" s="34"/>
      <c r="L51" s="34"/>
      <c r="M51" s="34"/>
      <c r="N51" s="34"/>
      <c r="O51" s="34"/>
      <c r="P51" s="34"/>
      <c r="Q51" s="30"/>
      <c r="R51" s="33"/>
      <c r="S51" s="29" t="str">
        <f t="shared" ref="S51:S57" si="6">IF(COUNTIF(Y51:AG51,"I")=0,"",COUNTIF(Y51:AG51,"I"))</f>
        <v/>
      </c>
      <c r="T51" s="28" t="str">
        <f t="shared" ref="T51:T57" si="7">IF(COUNTIF(Y51:AG51,"N")=0,"",COUNTIF(Y51:AG51,"N"))</f>
        <v/>
      </c>
      <c r="U51" s="27" t="str">
        <f t="shared" ref="U51:U57" si="8">IFERROR(S51/SUM(S51+T51)%,"")</f>
        <v/>
      </c>
      <c r="V51" s="32"/>
      <c r="W51" s="31"/>
      <c r="X51" s="31"/>
      <c r="Y51" s="30"/>
      <c r="Z51" s="32"/>
      <c r="AA51" s="31"/>
      <c r="AB51" s="31"/>
      <c r="AC51" s="30"/>
      <c r="AD51" s="32"/>
      <c r="AE51" s="31"/>
      <c r="AF51" s="31"/>
      <c r="AG51" s="30"/>
    </row>
    <row r="52" spans="1:33" ht="25.5" x14ac:dyDescent="0.3">
      <c r="A52" s="26">
        <f>COUNT(A$11:$A51)+1</f>
        <v>35</v>
      </c>
      <c r="B52" s="159" t="s">
        <v>14</v>
      </c>
      <c r="C52" s="40" t="s">
        <v>13</v>
      </c>
      <c r="D52" s="39"/>
      <c r="E52" s="39"/>
      <c r="F52" s="39"/>
      <c r="G52" s="38"/>
      <c r="H52" s="37"/>
      <c r="I52" s="36" t="s">
        <v>12</v>
      </c>
      <c r="J52" s="35"/>
      <c r="K52" s="34"/>
      <c r="L52" s="34"/>
      <c r="M52" s="34"/>
      <c r="N52" s="34"/>
      <c r="O52" s="34"/>
      <c r="P52" s="34"/>
      <c r="Q52" s="30"/>
      <c r="R52" s="33"/>
      <c r="S52" s="29" t="str">
        <f t="shared" si="6"/>
        <v/>
      </c>
      <c r="T52" s="28" t="str">
        <f t="shared" si="7"/>
        <v/>
      </c>
      <c r="U52" s="27" t="str">
        <f t="shared" si="8"/>
        <v/>
      </c>
      <c r="V52" s="32"/>
      <c r="W52" s="31"/>
      <c r="X52" s="31"/>
      <c r="Y52" s="30"/>
      <c r="Z52" s="32"/>
      <c r="AA52" s="31"/>
      <c r="AB52" s="31"/>
      <c r="AC52" s="30"/>
      <c r="AD52" s="32"/>
      <c r="AE52" s="31"/>
      <c r="AF52" s="31"/>
      <c r="AG52" s="30"/>
    </row>
    <row r="53" spans="1:33" ht="25.5" x14ac:dyDescent="0.3">
      <c r="A53" s="26">
        <f>COUNT(A$11:$A52)+1</f>
        <v>36</v>
      </c>
      <c r="B53" s="159"/>
      <c r="C53" s="40" t="s">
        <v>13</v>
      </c>
      <c r="D53" s="39"/>
      <c r="E53" s="39"/>
      <c r="F53" s="39"/>
      <c r="G53" s="38"/>
      <c r="H53" s="37"/>
      <c r="I53" s="36" t="s">
        <v>12</v>
      </c>
      <c r="J53" s="35"/>
      <c r="K53" s="34"/>
      <c r="L53" s="34"/>
      <c r="M53" s="34"/>
      <c r="N53" s="34"/>
      <c r="O53" s="34"/>
      <c r="P53" s="34"/>
      <c r="Q53" s="30"/>
      <c r="R53" s="33"/>
      <c r="S53" s="29" t="str">
        <f t="shared" si="6"/>
        <v/>
      </c>
      <c r="T53" s="28" t="str">
        <f t="shared" si="7"/>
        <v/>
      </c>
      <c r="U53" s="27" t="str">
        <f t="shared" si="8"/>
        <v/>
      </c>
      <c r="V53" s="32"/>
      <c r="W53" s="31"/>
      <c r="X53" s="31"/>
      <c r="Y53" s="30"/>
      <c r="Z53" s="32"/>
      <c r="AA53" s="31"/>
      <c r="AB53" s="31"/>
      <c r="AC53" s="30"/>
      <c r="AD53" s="32"/>
      <c r="AE53" s="31"/>
      <c r="AF53" s="31"/>
      <c r="AG53" s="30"/>
    </row>
    <row r="54" spans="1:33" ht="25.5" x14ac:dyDescent="0.3">
      <c r="A54" s="26">
        <f>COUNT(A$11:$A53)+1</f>
        <v>37</v>
      </c>
      <c r="B54" s="159" t="s">
        <v>14</v>
      </c>
      <c r="C54" s="40" t="s">
        <v>13</v>
      </c>
      <c r="D54" s="39"/>
      <c r="E54" s="39"/>
      <c r="F54" s="39"/>
      <c r="G54" s="38"/>
      <c r="H54" s="37"/>
      <c r="I54" s="36" t="s">
        <v>12</v>
      </c>
      <c r="J54" s="35"/>
      <c r="K54" s="34"/>
      <c r="L54" s="34"/>
      <c r="M54" s="34"/>
      <c r="N54" s="34"/>
      <c r="O54" s="34"/>
      <c r="P54" s="34"/>
      <c r="Q54" s="30"/>
      <c r="R54" s="33"/>
      <c r="S54" s="29" t="str">
        <f t="shared" si="6"/>
        <v/>
      </c>
      <c r="T54" s="28" t="str">
        <f t="shared" si="7"/>
        <v/>
      </c>
      <c r="U54" s="27" t="str">
        <f t="shared" si="8"/>
        <v/>
      </c>
      <c r="V54" s="32"/>
      <c r="W54" s="31"/>
      <c r="X54" s="31"/>
      <c r="Y54" s="30"/>
      <c r="Z54" s="32"/>
      <c r="AA54" s="31"/>
      <c r="AB54" s="31"/>
      <c r="AC54" s="30"/>
      <c r="AD54" s="32"/>
      <c r="AE54" s="31"/>
      <c r="AF54" s="31"/>
      <c r="AG54" s="30"/>
    </row>
    <row r="55" spans="1:33" ht="25.5" x14ac:dyDescent="0.3">
      <c r="A55" s="26">
        <f>COUNT(A$11:$A54)+1</f>
        <v>38</v>
      </c>
      <c r="B55" s="159"/>
      <c r="C55" s="40" t="s">
        <v>13</v>
      </c>
      <c r="D55" s="39"/>
      <c r="E55" s="39"/>
      <c r="F55" s="39"/>
      <c r="G55" s="38"/>
      <c r="H55" s="37"/>
      <c r="I55" s="36" t="s">
        <v>12</v>
      </c>
      <c r="J55" s="35"/>
      <c r="K55" s="34"/>
      <c r="L55" s="34"/>
      <c r="M55" s="34"/>
      <c r="N55" s="34"/>
      <c r="O55" s="34"/>
      <c r="P55" s="34"/>
      <c r="Q55" s="30"/>
      <c r="R55" s="33"/>
      <c r="S55" s="29" t="str">
        <f t="shared" si="6"/>
        <v/>
      </c>
      <c r="T55" s="28" t="str">
        <f t="shared" si="7"/>
        <v/>
      </c>
      <c r="U55" s="27" t="str">
        <f t="shared" si="8"/>
        <v/>
      </c>
      <c r="V55" s="32"/>
      <c r="W55" s="31"/>
      <c r="X55" s="31"/>
      <c r="Y55" s="30"/>
      <c r="Z55" s="32"/>
      <c r="AA55" s="31"/>
      <c r="AB55" s="31"/>
      <c r="AC55" s="30"/>
      <c r="AD55" s="32"/>
      <c r="AE55" s="31"/>
      <c r="AF55" s="31"/>
      <c r="AG55" s="30"/>
    </row>
    <row r="56" spans="1:33" ht="25.5" x14ac:dyDescent="0.3">
      <c r="A56" s="26">
        <f>COUNT(A$11:$A55)+1</f>
        <v>39</v>
      </c>
      <c r="B56" s="162" t="s">
        <v>14</v>
      </c>
      <c r="C56" s="40" t="s">
        <v>13</v>
      </c>
      <c r="D56" s="39"/>
      <c r="E56" s="39"/>
      <c r="F56" s="39"/>
      <c r="G56" s="38"/>
      <c r="H56" s="37"/>
      <c r="I56" s="36" t="s">
        <v>12</v>
      </c>
      <c r="J56" s="35"/>
      <c r="K56" s="34"/>
      <c r="L56" s="34"/>
      <c r="M56" s="34"/>
      <c r="N56" s="34"/>
      <c r="O56" s="34"/>
      <c r="P56" s="34"/>
      <c r="Q56" s="30"/>
      <c r="R56" s="33"/>
      <c r="S56" s="29" t="str">
        <f t="shared" si="6"/>
        <v/>
      </c>
      <c r="T56" s="28" t="str">
        <f t="shared" si="7"/>
        <v/>
      </c>
      <c r="U56" s="27" t="str">
        <f t="shared" si="8"/>
        <v/>
      </c>
      <c r="V56" s="32"/>
      <c r="W56" s="31"/>
      <c r="X56" s="31"/>
      <c r="Y56" s="30"/>
      <c r="Z56" s="32"/>
      <c r="AA56" s="31"/>
      <c r="AB56" s="31"/>
      <c r="AC56" s="30"/>
      <c r="AD56" s="32"/>
      <c r="AE56" s="31"/>
      <c r="AF56" s="31"/>
      <c r="AG56" s="30"/>
    </row>
    <row r="57" spans="1:33" ht="26.25" thickBot="1" x14ac:dyDescent="0.35">
      <c r="A57" s="163">
        <f>COUNT(A$11:$A56)+1</f>
        <v>40</v>
      </c>
      <c r="B57" s="164"/>
      <c r="C57" s="25" t="s">
        <v>13</v>
      </c>
      <c r="D57" s="24"/>
      <c r="E57" s="24"/>
      <c r="F57" s="24"/>
      <c r="G57" s="23"/>
      <c r="H57" s="22"/>
      <c r="I57" s="21" t="s">
        <v>12</v>
      </c>
      <c r="J57" s="20"/>
      <c r="K57" s="19"/>
      <c r="L57" s="19"/>
      <c r="M57" s="19"/>
      <c r="N57" s="19"/>
      <c r="O57" s="19"/>
      <c r="P57" s="19"/>
      <c r="Q57" s="15"/>
      <c r="R57" s="18"/>
      <c r="S57" s="14" t="str">
        <f t="shared" si="6"/>
        <v/>
      </c>
      <c r="T57" s="13" t="str">
        <f t="shared" si="7"/>
        <v/>
      </c>
      <c r="U57" s="12" t="str">
        <f t="shared" si="8"/>
        <v/>
      </c>
      <c r="V57" s="17"/>
      <c r="W57" s="16"/>
      <c r="X57" s="16"/>
      <c r="Y57" s="15"/>
      <c r="Z57" s="17"/>
      <c r="AA57" s="16"/>
      <c r="AB57" s="16"/>
      <c r="AC57" s="15"/>
      <c r="AD57" s="17"/>
      <c r="AE57" s="16"/>
      <c r="AF57" s="16"/>
      <c r="AG57" s="15"/>
    </row>
    <row r="58" spans="1:33" x14ac:dyDescent="0.2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</row>
    <row r="59" spans="1:33" x14ac:dyDescent="0.2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</row>
    <row r="60" spans="1:33" ht="18" x14ac:dyDescent="0.25">
      <c r="A60" s="6" t="s">
        <v>10</v>
      </c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</row>
    <row r="61" spans="1:33" ht="18" x14ac:dyDescent="0.25">
      <c r="A61" s="11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</row>
    <row r="62" spans="1:33" ht="18" x14ac:dyDescent="0.25">
      <c r="A62" s="9" t="s">
        <v>9</v>
      </c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</row>
    <row r="63" spans="1:33" x14ac:dyDescent="0.2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</row>
    <row r="64" spans="1:33" x14ac:dyDescent="0.2">
      <c r="A64" s="6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</row>
    <row r="65" spans="1:33" ht="15.75" x14ac:dyDescent="0.2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</row>
    <row r="66" spans="1:33" x14ac:dyDescent="0.2">
      <c r="B66" s="2" t="s">
        <v>504</v>
      </c>
      <c r="C66" s="2"/>
      <c r="D66" s="2"/>
      <c r="E66" s="3"/>
    </row>
    <row r="67" spans="1:33" x14ac:dyDescent="0.2">
      <c r="B67" s="2" t="s">
        <v>8</v>
      </c>
      <c r="C67" s="2"/>
      <c r="D67" s="2"/>
      <c r="E67" s="3"/>
    </row>
    <row r="68" spans="1:33" x14ac:dyDescent="0.2">
      <c r="B68" s="3" t="s">
        <v>7</v>
      </c>
      <c r="C68" s="3"/>
      <c r="D68" s="3"/>
      <c r="E68" s="3"/>
    </row>
    <row r="69" spans="1:33" x14ac:dyDescent="0.2">
      <c r="B69" s="2" t="s">
        <v>6</v>
      </c>
      <c r="C69" s="2"/>
      <c r="D69" s="2"/>
      <c r="E69" s="3"/>
    </row>
    <row r="70" spans="1:33" x14ac:dyDescent="0.2">
      <c r="B70" s="3" t="s">
        <v>5</v>
      </c>
      <c r="C70" s="3"/>
      <c r="D70" s="3"/>
      <c r="E70" s="3"/>
    </row>
    <row r="71" spans="1:33" x14ac:dyDescent="0.2">
      <c r="B71" s="3" t="s">
        <v>4</v>
      </c>
      <c r="C71" s="3"/>
      <c r="D71" s="3"/>
      <c r="E71" s="3"/>
    </row>
    <row r="72" spans="1:33" x14ac:dyDescent="0.2">
      <c r="B72" s="2" t="s">
        <v>3</v>
      </c>
      <c r="C72" s="2"/>
      <c r="D72" s="2"/>
      <c r="E72" s="3"/>
    </row>
    <row r="73" spans="1:33" x14ac:dyDescent="0.2">
      <c r="B73" s="3" t="s">
        <v>2</v>
      </c>
      <c r="C73" s="3"/>
      <c r="D73" s="3"/>
      <c r="E73" s="3"/>
    </row>
    <row r="74" spans="1:33" x14ac:dyDescent="0.2">
      <c r="B74" s="2" t="s">
        <v>1</v>
      </c>
      <c r="C74" s="2"/>
      <c r="D74" s="2"/>
      <c r="E74" s="3"/>
    </row>
    <row r="75" spans="1:33" x14ac:dyDescent="0.2">
      <c r="B75" s="2" t="s">
        <v>0</v>
      </c>
      <c r="C75" s="2"/>
    </row>
  </sheetData>
  <mergeCells count="9">
    <mergeCell ref="R11:R16"/>
    <mergeCell ref="V11:W11"/>
    <mergeCell ref="Z11:AA11"/>
    <mergeCell ref="AD11:AE11"/>
    <mergeCell ref="I11:I16"/>
    <mergeCell ref="J11:N15"/>
    <mergeCell ref="O11:O15"/>
    <mergeCell ref="P11:P15"/>
    <mergeCell ref="Q11:Q15"/>
  </mergeCells>
  <dataValidations count="10">
    <dataValidation type="list" allowBlank="1" showInputMessage="1" showErrorMessage="1" sqref="I44">
      <formula1>$AS$1:$AS$34</formula1>
    </dataValidation>
    <dataValidation type="list" allowBlank="1" showInputMessage="1" showErrorMessage="1" sqref="I18:I25 I45:I49 I27:I43 I51:I57">
      <formula1>$AS$1:$AS$33</formula1>
    </dataValidation>
    <dataValidation type="list" allowBlank="1" showInputMessage="1" showErrorMessage="1" sqref="P51:P57 P18:P25 P27:P49">
      <formula1>$AM$1:$AO$1</formula1>
    </dataValidation>
    <dataValidation type="list" allowBlank="1" showInputMessage="1" showErrorMessage="1" sqref="J18:J25 J27:J49 J51:J57">
      <formula1>$J$16</formula1>
    </dataValidation>
    <dataValidation type="list" allowBlank="1" showInputMessage="1" showErrorMessage="1" sqref="K51:K57 K27:K49 K18:K25">
      <formula1>$K$16</formula1>
    </dataValidation>
    <dataValidation type="list" allowBlank="1" showInputMessage="1" showErrorMessage="1" sqref="L18:L25 L27:L49 L51:L57">
      <formula1>$L$16</formula1>
    </dataValidation>
    <dataValidation type="list" allowBlank="1" showInputMessage="1" showErrorMessage="1" sqref="M18:M25 M27:M49 M51:M57">
      <formula1>$M$16</formula1>
    </dataValidation>
    <dataValidation type="list" allowBlank="1" showInputMessage="1" showErrorMessage="1" sqref="N18:N25 N27:N49 N51:N57">
      <formula1>$N$16</formula1>
    </dataValidation>
    <dataValidation type="list" allowBlank="1" showInputMessage="1" showErrorMessage="1" sqref="C18:C25 C51:C57 C27:C48">
      <formula1>$AW$1:$AW$11</formula1>
    </dataValidation>
    <dataValidation type="list" allowBlank="1" showInputMessage="1" showErrorMessage="1" sqref="AG51:AG57 Q51:Q57 Y51:Y57 AC18:AC25 Y18:Y25 AG18:AG25 Q18:Q25 O18:O25 O51:O57 AC51:AC57 AC27:AC49 O27:O49 Q27:Q49 Y27:Y49 AG27:AG49">
      <formula1>$AP$1:$AR$1</formula1>
    </dataValidation>
  </dataValidations>
  <hyperlinks>
    <hyperlink ref="AH1" location="TARTALOM!A1" display=" &lt; Tartalom"/>
  </hyperlinks>
  <pageMargins left="0.70866141732283472" right="0.70866141732283472" top="0.70866141732283472" bottom="0.70866141732283472" header="0.51181102362204722" footer="0.51181102362204722"/>
  <pageSetup paperSize="9" scale="64" orientation="portrait" r:id="rId1"/>
  <headerFooter alignWithMargins="0">
    <oddFooter>&amp;L&amp;"Arial Narrow,Normál"&amp;8&amp;F/&amp;A&amp;C &amp;"Arial Narrow,Normál"&amp;8&amp;P/&amp;N&amp;R&amp;"Arial Narrow,Normál"&amp;8DigitAudit/AuditDok</oddFooter>
  </headerFooter>
  <rowBreaks count="1" manualBreakCount="1">
    <brk id="6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</sheetPr>
  <dimension ref="A1:AW87"/>
  <sheetViews>
    <sheetView showGridLines="0" zoomScaleNormal="100" workbookViewId="0"/>
  </sheetViews>
  <sheetFormatPr defaultRowHeight="12.75" x14ac:dyDescent="0.2"/>
  <cols>
    <col min="1" max="1" width="6.375" style="1" customWidth="1"/>
    <col min="2" max="2" width="40" style="1" customWidth="1"/>
    <col min="3" max="3" width="13.625" style="1" customWidth="1"/>
    <col min="4" max="4" width="13.5" style="1" customWidth="1"/>
    <col min="5" max="6" width="15.25" style="1" customWidth="1"/>
    <col min="7" max="8" width="8.75" style="1" customWidth="1"/>
    <col min="9" max="9" width="10.875" style="1" customWidth="1"/>
    <col min="10" max="10" width="4.75" style="1" customWidth="1"/>
    <col min="11" max="14" width="3.625" style="1" customWidth="1"/>
    <col min="15" max="15" width="9.875" style="1" customWidth="1"/>
    <col min="16" max="17" width="10.875" style="1" customWidth="1"/>
    <col min="18" max="21" width="15.25" style="1" customWidth="1"/>
    <col min="22" max="22" width="9.25" style="1" customWidth="1"/>
    <col min="23" max="23" width="21.5" style="1" customWidth="1"/>
    <col min="24" max="24" width="3.375" style="1" customWidth="1"/>
    <col min="25" max="25" width="10.875" style="1" customWidth="1"/>
    <col min="26" max="26" width="9.25" style="1" customWidth="1"/>
    <col min="27" max="27" width="21.5" style="1" customWidth="1"/>
    <col min="28" max="28" width="3.375" style="1" customWidth="1"/>
    <col min="29" max="29" width="10.875" style="1" customWidth="1"/>
    <col min="30" max="30" width="9.25" style="1" customWidth="1"/>
    <col min="31" max="31" width="21.5" style="1" customWidth="1"/>
    <col min="32" max="32" width="3.375" style="1" customWidth="1"/>
    <col min="33" max="33" width="10.875" style="1" customWidth="1"/>
    <col min="34" max="34" width="8.875" style="1" bestFit="1" customWidth="1"/>
    <col min="35" max="35" width="9" style="1"/>
    <col min="36" max="36" width="8.5" style="1" customWidth="1"/>
    <col min="37" max="16384" width="9" style="1"/>
  </cols>
  <sheetData>
    <row r="1" spans="1:49" ht="16.5" x14ac:dyDescent="0.3">
      <c r="A1" s="110" t="s">
        <v>298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  <c r="AF1" s="96"/>
      <c r="AG1" s="96"/>
      <c r="AH1" s="112" t="s">
        <v>221</v>
      </c>
      <c r="AK1" s="111" t="s">
        <v>220</v>
      </c>
      <c r="AL1" s="111" t="s">
        <v>41</v>
      </c>
      <c r="AM1" s="111" t="s">
        <v>17</v>
      </c>
      <c r="AN1" s="111" t="s">
        <v>41</v>
      </c>
      <c r="AO1" s="111" t="s">
        <v>47</v>
      </c>
      <c r="AP1" s="111" t="s">
        <v>16</v>
      </c>
      <c r="AQ1" s="111" t="s">
        <v>11</v>
      </c>
      <c r="AR1" s="111" t="s">
        <v>113</v>
      </c>
      <c r="AS1" s="1" t="s">
        <v>219</v>
      </c>
      <c r="AV1" s="1" t="s">
        <v>218</v>
      </c>
      <c r="AW1" s="1" t="s">
        <v>48</v>
      </c>
    </row>
    <row r="2" spans="1:49" ht="14.25" customHeight="1" x14ac:dyDescent="0.3">
      <c r="A2" s="97"/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7"/>
      <c r="AG2" s="97"/>
      <c r="AH2" s="109" t="s">
        <v>217</v>
      </c>
      <c r="AI2" s="99" t="s">
        <v>216</v>
      </c>
      <c r="AS2" s="1" t="s">
        <v>48</v>
      </c>
      <c r="AV2" s="1" t="s">
        <v>215</v>
      </c>
      <c r="AW2" s="1" t="s">
        <v>135</v>
      </c>
    </row>
    <row r="3" spans="1:49" ht="16.5" x14ac:dyDescent="0.3">
      <c r="A3" s="110" t="s">
        <v>492</v>
      </c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97"/>
      <c r="W3" s="97"/>
      <c r="X3" s="97"/>
      <c r="Y3" s="97"/>
      <c r="Z3" s="97"/>
      <c r="AA3" s="97"/>
      <c r="AB3" s="97"/>
      <c r="AC3" s="97"/>
      <c r="AD3" s="97"/>
      <c r="AE3" s="97"/>
      <c r="AF3" s="97"/>
      <c r="AG3" s="97"/>
      <c r="AH3" s="109" t="s">
        <v>214</v>
      </c>
      <c r="AI3" s="99" t="s">
        <v>213</v>
      </c>
      <c r="AS3" s="1" t="s">
        <v>83</v>
      </c>
      <c r="AV3" s="1" t="s">
        <v>211</v>
      </c>
      <c r="AW3" s="1" t="s">
        <v>77</v>
      </c>
    </row>
    <row r="4" spans="1:49" ht="18" customHeight="1" thickBot="1" x14ac:dyDescent="0.25">
      <c r="A4" s="104"/>
      <c r="B4" s="104" t="str">
        <f>CONCATENATE("Ügyfél:   ",Alapa!$C$17)</f>
        <v xml:space="preserve">Ügyfél:   </v>
      </c>
      <c r="C4" s="103" t="s">
        <v>210</v>
      </c>
      <c r="D4" s="108"/>
      <c r="E4" s="106"/>
      <c r="F4" s="146"/>
      <c r="G4" s="97"/>
      <c r="H4" s="97"/>
      <c r="I4" s="97"/>
      <c r="J4" s="97"/>
      <c r="K4" s="97"/>
      <c r="L4" s="97"/>
      <c r="M4" s="97"/>
      <c r="N4" s="97"/>
      <c r="O4" s="97"/>
      <c r="P4" s="97"/>
      <c r="Q4" s="97"/>
      <c r="R4" s="97"/>
      <c r="S4" s="97"/>
      <c r="T4" s="97"/>
      <c r="U4" s="97"/>
      <c r="V4" s="97"/>
      <c r="W4" s="97"/>
      <c r="X4" s="97"/>
      <c r="Y4" s="97"/>
      <c r="Z4" s="97"/>
      <c r="AA4" s="97"/>
      <c r="AB4" s="97"/>
      <c r="AC4" s="97"/>
      <c r="AD4" s="97"/>
      <c r="AE4" s="97"/>
      <c r="AF4" s="97"/>
      <c r="AG4" s="97"/>
      <c r="AS4" s="1" t="s">
        <v>212</v>
      </c>
      <c r="AV4" s="1" t="s">
        <v>209</v>
      </c>
      <c r="AW4" s="1" t="s">
        <v>33</v>
      </c>
    </row>
    <row r="5" spans="1:49" ht="15.75" customHeight="1" thickBot="1" x14ac:dyDescent="0.35">
      <c r="A5" s="104"/>
      <c r="B5" s="104" t="str">
        <f>CONCATENATE("Fordulónap: ",Alapa!$C$12)</f>
        <v xml:space="preserve">Fordulónap: </v>
      </c>
      <c r="C5" s="103" t="s">
        <v>208</v>
      </c>
      <c r="D5" s="101" t="e">
        <f>VLOOKUP(AI5,Alapa!$G$2:$H$22,2)</f>
        <v>#N/A</v>
      </c>
      <c r="E5" s="101" t="s">
        <v>207</v>
      </c>
      <c r="F5" s="147" t="str">
        <f>IF(Alapa!$N$2=0," ",Alapa!$N$2)</f>
        <v xml:space="preserve"> </v>
      </c>
      <c r="G5" s="97"/>
      <c r="H5" s="97"/>
      <c r="I5" s="97"/>
      <c r="J5" s="97"/>
      <c r="K5" s="97"/>
      <c r="L5" s="97"/>
      <c r="M5" s="97"/>
      <c r="N5" s="97"/>
      <c r="O5" s="97"/>
      <c r="P5" s="97"/>
      <c r="Q5" s="97"/>
      <c r="R5" s="97"/>
      <c r="S5" s="97"/>
      <c r="T5" s="97"/>
      <c r="U5" s="97"/>
      <c r="V5" s="97"/>
      <c r="W5" s="97"/>
      <c r="X5" s="97"/>
      <c r="Y5" s="97"/>
      <c r="Z5" s="97"/>
      <c r="AA5" s="97"/>
      <c r="AB5" s="97"/>
      <c r="AC5" s="97"/>
      <c r="AD5" s="97"/>
      <c r="AE5" s="97"/>
      <c r="AF5" s="97"/>
      <c r="AG5" s="97"/>
      <c r="AH5" s="99" t="s">
        <v>206</v>
      </c>
      <c r="AI5" s="98">
        <v>1</v>
      </c>
      <c r="AS5" s="1" t="s">
        <v>12</v>
      </c>
      <c r="AV5" s="1" t="s">
        <v>204</v>
      </c>
      <c r="AW5" s="1" t="s">
        <v>59</v>
      </c>
    </row>
    <row r="6" spans="1:49" ht="16.5" x14ac:dyDescent="0.3">
      <c r="A6" s="31"/>
      <c r="B6" s="31"/>
      <c r="C6" s="31"/>
      <c r="D6" s="31"/>
      <c r="E6" s="31"/>
      <c r="F6" s="31"/>
      <c r="G6" s="31"/>
      <c r="H6" s="31"/>
      <c r="I6" s="97"/>
      <c r="J6" s="31"/>
      <c r="K6" s="31"/>
      <c r="L6" s="31"/>
      <c r="M6" s="31"/>
      <c r="N6" s="31"/>
      <c r="O6" s="97"/>
      <c r="P6" s="97"/>
      <c r="Q6" s="97"/>
      <c r="R6" s="97"/>
      <c r="S6" s="97"/>
      <c r="T6" s="97"/>
      <c r="U6" s="97"/>
      <c r="V6" s="97"/>
      <c r="W6" s="97"/>
      <c r="X6" s="97"/>
      <c r="Y6" s="97"/>
      <c r="Z6" s="97"/>
      <c r="AA6" s="97"/>
      <c r="AB6" s="97"/>
      <c r="AC6" s="97"/>
      <c r="AD6" s="97"/>
      <c r="AE6" s="97"/>
      <c r="AF6" s="97"/>
      <c r="AG6" s="97"/>
      <c r="AS6" s="1" t="s">
        <v>205</v>
      </c>
      <c r="AV6" s="1" t="s">
        <v>202</v>
      </c>
      <c r="AW6" s="1" t="s">
        <v>45</v>
      </c>
    </row>
    <row r="7" spans="1:49" x14ac:dyDescent="0.2">
      <c r="A7" s="95" t="s">
        <v>201</v>
      </c>
      <c r="B7" s="96" t="s">
        <v>200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6"/>
      <c r="T7" s="96"/>
      <c r="U7" s="96"/>
      <c r="V7" s="96"/>
      <c r="W7" s="96"/>
      <c r="X7" s="96"/>
      <c r="Y7" s="96"/>
      <c r="Z7" s="96"/>
      <c r="AA7" s="96"/>
      <c r="AB7" s="96"/>
      <c r="AC7" s="96"/>
      <c r="AD7" s="96"/>
      <c r="AE7" s="96"/>
      <c r="AF7" s="96"/>
      <c r="AG7" s="96"/>
      <c r="AS7" s="1" t="s">
        <v>203</v>
      </c>
      <c r="AV7" s="1" t="s">
        <v>198</v>
      </c>
      <c r="AW7" s="1" t="s">
        <v>197</v>
      </c>
    </row>
    <row r="8" spans="1:49" x14ac:dyDescent="0.2">
      <c r="A8" s="95" t="s">
        <v>196</v>
      </c>
      <c r="B8" s="96" t="s">
        <v>195</v>
      </c>
      <c r="C8" s="96"/>
      <c r="D8" s="96"/>
      <c r="E8" s="96"/>
      <c r="F8" s="96"/>
      <c r="G8" s="96"/>
      <c r="H8" s="96"/>
      <c r="I8" s="96"/>
      <c r="J8" s="96"/>
      <c r="K8" s="96"/>
      <c r="L8" s="96"/>
      <c r="M8" s="96"/>
      <c r="N8" s="96"/>
      <c r="O8" s="96"/>
      <c r="P8" s="96"/>
      <c r="Q8" s="96"/>
      <c r="R8" s="96"/>
      <c r="S8" s="96"/>
      <c r="T8" s="96"/>
      <c r="U8" s="96"/>
      <c r="V8" s="96"/>
      <c r="W8" s="96"/>
      <c r="X8" s="96"/>
      <c r="Y8" s="96"/>
      <c r="Z8" s="96"/>
      <c r="AA8" s="96"/>
      <c r="AB8" s="96"/>
      <c r="AC8" s="96"/>
      <c r="AD8" s="96"/>
      <c r="AE8" s="96"/>
      <c r="AF8" s="96"/>
      <c r="AG8" s="96"/>
      <c r="AS8" s="1" t="s">
        <v>199</v>
      </c>
      <c r="AV8" s="1" t="s">
        <v>193</v>
      </c>
      <c r="AW8" s="1" t="s">
        <v>192</v>
      </c>
    </row>
    <row r="9" spans="1:49" x14ac:dyDescent="0.2">
      <c r="A9" s="95" t="s">
        <v>191</v>
      </c>
      <c r="B9" s="5" t="s">
        <v>190</v>
      </c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96"/>
      <c r="P9" s="96"/>
      <c r="Q9" s="96"/>
      <c r="R9" s="96"/>
      <c r="S9" s="5"/>
      <c r="T9" s="5"/>
      <c r="U9" s="5"/>
      <c r="V9" s="96"/>
      <c r="W9" s="96"/>
      <c r="X9" s="96"/>
      <c r="Y9" s="96"/>
      <c r="Z9" s="96"/>
      <c r="AA9" s="96"/>
      <c r="AB9" s="5"/>
      <c r="AC9" s="5"/>
      <c r="AD9" s="5"/>
      <c r="AE9" s="5"/>
      <c r="AF9" s="5"/>
      <c r="AG9" s="5"/>
      <c r="AS9" s="1" t="s">
        <v>194</v>
      </c>
      <c r="AV9" s="1" t="s">
        <v>188</v>
      </c>
      <c r="AW9" s="1" t="s">
        <v>187</v>
      </c>
    </row>
    <row r="10" spans="1:49" ht="13.5" thickBot="1" x14ac:dyDescent="0.25">
      <c r="A10" s="94"/>
      <c r="B10" s="92"/>
      <c r="C10" s="150" t="s">
        <v>502</v>
      </c>
      <c r="D10" s="92"/>
      <c r="E10" s="92"/>
      <c r="F10" s="92"/>
      <c r="G10" s="92"/>
      <c r="H10" s="92"/>
      <c r="I10" s="92"/>
      <c r="J10" s="92"/>
      <c r="K10" s="92"/>
      <c r="L10" s="92"/>
      <c r="M10" s="92"/>
      <c r="N10" s="92"/>
      <c r="O10" s="5"/>
      <c r="P10" s="5"/>
      <c r="Q10" s="5"/>
      <c r="R10" s="93"/>
      <c r="S10" s="92"/>
      <c r="T10" s="92"/>
      <c r="U10" s="92"/>
      <c r="V10" s="92"/>
      <c r="W10" s="92"/>
      <c r="X10" s="92"/>
      <c r="Y10" s="92"/>
      <c r="Z10" s="92" t="s">
        <v>513</v>
      </c>
      <c r="AA10" s="92"/>
      <c r="AB10" s="92"/>
      <c r="AC10" s="92"/>
      <c r="AD10" s="96"/>
      <c r="AE10" s="92"/>
      <c r="AF10" s="92"/>
      <c r="AG10" s="92"/>
      <c r="AS10" s="1" t="s">
        <v>189</v>
      </c>
      <c r="AV10" s="1" t="s">
        <v>185</v>
      </c>
      <c r="AW10" s="1" t="s">
        <v>13</v>
      </c>
    </row>
    <row r="11" spans="1:49" s="58" customFormat="1" ht="82.5" x14ac:dyDescent="0.2">
      <c r="A11" s="140"/>
      <c r="B11" s="166" t="s">
        <v>509</v>
      </c>
      <c r="C11" s="141"/>
      <c r="D11" s="143"/>
      <c r="E11" s="143" t="s">
        <v>184</v>
      </c>
      <c r="F11" s="143"/>
      <c r="G11" s="143"/>
      <c r="H11" s="144"/>
      <c r="I11" s="181" t="s">
        <v>183</v>
      </c>
      <c r="J11" s="183" t="s">
        <v>503</v>
      </c>
      <c r="K11" s="184"/>
      <c r="L11" s="184"/>
      <c r="M11" s="184"/>
      <c r="N11" s="184"/>
      <c r="O11" s="187" t="s">
        <v>182</v>
      </c>
      <c r="P11" s="184" t="s">
        <v>505</v>
      </c>
      <c r="Q11" s="181" t="s">
        <v>181</v>
      </c>
      <c r="R11" s="176" t="s">
        <v>180</v>
      </c>
      <c r="S11" s="90" t="s">
        <v>511</v>
      </c>
      <c r="T11" s="89" t="s">
        <v>512</v>
      </c>
      <c r="U11" s="88" t="s">
        <v>176</v>
      </c>
      <c r="V11" s="179" t="s">
        <v>179</v>
      </c>
      <c r="W11" s="180"/>
      <c r="X11" s="91"/>
      <c r="Y11" s="88" t="s">
        <v>177</v>
      </c>
      <c r="Z11" s="179" t="s">
        <v>178</v>
      </c>
      <c r="AA11" s="180"/>
      <c r="AB11" s="91"/>
      <c r="AC11" s="88" t="s">
        <v>177</v>
      </c>
      <c r="AD11" s="179" t="s">
        <v>510</v>
      </c>
      <c r="AE11" s="180"/>
      <c r="AF11" s="91"/>
      <c r="AG11" s="88" t="s">
        <v>177</v>
      </c>
      <c r="AS11" s="1" t="s">
        <v>186</v>
      </c>
      <c r="AV11" s="1" t="s">
        <v>174</v>
      </c>
      <c r="AW11" s="1" t="s">
        <v>24</v>
      </c>
    </row>
    <row r="12" spans="1:49" s="58" customFormat="1" ht="16.5" x14ac:dyDescent="0.2">
      <c r="A12" s="81"/>
      <c r="B12" s="142"/>
      <c r="C12" s="80"/>
      <c r="D12" s="79"/>
      <c r="E12" s="79"/>
      <c r="F12" s="79"/>
      <c r="G12" s="79"/>
      <c r="H12" s="79"/>
      <c r="I12" s="182"/>
      <c r="J12" s="185"/>
      <c r="K12" s="186"/>
      <c r="L12" s="186"/>
      <c r="M12" s="186"/>
      <c r="N12" s="186"/>
      <c r="O12" s="188"/>
      <c r="P12" s="186"/>
      <c r="Q12" s="182"/>
      <c r="R12" s="177"/>
      <c r="S12" s="170"/>
      <c r="T12" s="171"/>
      <c r="U12" s="172"/>
      <c r="V12" s="87" t="s">
        <v>173</v>
      </c>
      <c r="W12" s="86" t="s">
        <v>172</v>
      </c>
      <c r="X12" s="173"/>
      <c r="Y12" s="172" t="s">
        <v>160</v>
      </c>
      <c r="Z12" s="87" t="s">
        <v>173</v>
      </c>
      <c r="AA12" s="86" t="s">
        <v>172</v>
      </c>
      <c r="AB12" s="173"/>
      <c r="AC12" s="172" t="s">
        <v>160</v>
      </c>
      <c r="AD12" s="87" t="s">
        <v>173</v>
      </c>
      <c r="AE12" s="86" t="s">
        <v>172</v>
      </c>
      <c r="AF12" s="173"/>
      <c r="AG12" s="172" t="s">
        <v>160</v>
      </c>
      <c r="AS12" s="1" t="s">
        <v>175</v>
      </c>
      <c r="AV12" s="1"/>
      <c r="AW12" s="1"/>
    </row>
    <row r="13" spans="1:49" s="58" customFormat="1" ht="16.5" x14ac:dyDescent="0.2">
      <c r="A13" s="81"/>
      <c r="B13" s="142"/>
      <c r="C13" s="80"/>
      <c r="D13" s="79"/>
      <c r="E13" s="79"/>
      <c r="F13" s="79"/>
      <c r="G13" s="79"/>
      <c r="H13" s="79"/>
      <c r="I13" s="182"/>
      <c r="J13" s="185"/>
      <c r="K13" s="186"/>
      <c r="L13" s="186"/>
      <c r="M13" s="186"/>
      <c r="N13" s="186"/>
      <c r="O13" s="188"/>
      <c r="P13" s="186"/>
      <c r="Q13" s="182"/>
      <c r="R13" s="177"/>
      <c r="S13" s="167"/>
      <c r="T13" s="167"/>
      <c r="U13" s="167"/>
      <c r="V13" s="85"/>
      <c r="W13" s="84"/>
      <c r="X13" s="174"/>
      <c r="Y13" s="175"/>
      <c r="Z13" s="85"/>
      <c r="AA13" s="84"/>
      <c r="AB13" s="174"/>
      <c r="AC13" s="175"/>
      <c r="AD13" s="85"/>
      <c r="AE13" s="84"/>
      <c r="AF13" s="174"/>
      <c r="AG13" s="175"/>
      <c r="AS13" s="1" t="s">
        <v>171</v>
      </c>
      <c r="AV13" s="1"/>
      <c r="AW13" s="1"/>
    </row>
    <row r="14" spans="1:49" s="58" customFormat="1" ht="16.5" x14ac:dyDescent="0.2">
      <c r="A14" s="81"/>
      <c r="B14" s="142"/>
      <c r="C14" s="80"/>
      <c r="D14" s="79"/>
      <c r="E14" s="79"/>
      <c r="F14" s="79"/>
      <c r="G14" s="79"/>
      <c r="H14" s="79"/>
      <c r="I14" s="182"/>
      <c r="J14" s="185"/>
      <c r="K14" s="186"/>
      <c r="L14" s="186"/>
      <c r="M14" s="186"/>
      <c r="N14" s="186"/>
      <c r="O14" s="188"/>
      <c r="P14" s="186"/>
      <c r="Q14" s="182"/>
      <c r="R14" s="177"/>
      <c r="S14" s="83">
        <f>SUM(X14:AG14)</f>
        <v>0</v>
      </c>
      <c r="T14" s="82"/>
      <c r="U14" s="27" t="str">
        <f>IFERROR(S14/SUM(S14+T15)%,"")</f>
        <v/>
      </c>
      <c r="V14" s="77"/>
      <c r="W14" s="73"/>
      <c r="X14" s="68" t="s">
        <v>16</v>
      </c>
      <c r="Y14" s="67">
        <f>COUNTIF(Y18:Y58,"I")</f>
        <v>0</v>
      </c>
      <c r="Z14" s="77"/>
      <c r="AA14" s="73"/>
      <c r="AB14" s="68" t="s">
        <v>16</v>
      </c>
      <c r="AC14" s="67">
        <f>COUNTIF(AC18:AC58,"I")</f>
        <v>0</v>
      </c>
      <c r="AD14" s="168"/>
      <c r="AE14" s="169"/>
      <c r="AF14" s="68" t="s">
        <v>16</v>
      </c>
      <c r="AG14" s="67">
        <f>COUNTIF(AG18:AG58,"I")</f>
        <v>0</v>
      </c>
      <c r="AS14" s="1"/>
      <c r="AV14" s="1"/>
      <c r="AW14" s="1"/>
    </row>
    <row r="15" spans="1:49" s="58" customFormat="1" ht="16.5" x14ac:dyDescent="0.3">
      <c r="A15" s="81"/>
      <c r="B15" s="142"/>
      <c r="C15" s="80"/>
      <c r="D15" s="79"/>
      <c r="E15" s="79"/>
      <c r="F15" s="79"/>
      <c r="G15" s="79"/>
      <c r="H15" s="79"/>
      <c r="I15" s="182"/>
      <c r="J15" s="185"/>
      <c r="K15" s="186"/>
      <c r="L15" s="186"/>
      <c r="M15" s="186"/>
      <c r="N15" s="186"/>
      <c r="O15" s="188"/>
      <c r="P15" s="186"/>
      <c r="Q15" s="182"/>
      <c r="R15" s="177"/>
      <c r="S15" s="76"/>
      <c r="T15" s="75">
        <f>SUM(X15:AG15)</f>
        <v>0</v>
      </c>
      <c r="U15" s="66"/>
      <c r="V15" s="76"/>
      <c r="W15" s="82"/>
      <c r="X15" s="68" t="s">
        <v>11</v>
      </c>
      <c r="Y15" s="67">
        <f>COUNTIF(Y18:Y58,"N")</f>
        <v>0</v>
      </c>
      <c r="Z15" s="76"/>
      <c r="AA15" s="86"/>
      <c r="AB15" s="68" t="s">
        <v>11</v>
      </c>
      <c r="AC15" s="67">
        <f>COUNTIF(AC18:AC58,"N")</f>
        <v>0</v>
      </c>
      <c r="AD15" s="76"/>
      <c r="AE15" s="86"/>
      <c r="AF15" s="68" t="s">
        <v>11</v>
      </c>
      <c r="AG15" s="67">
        <f>COUNTIF(AG18:AG58,"N")</f>
        <v>0</v>
      </c>
      <c r="AS15" s="1"/>
      <c r="AV15" s="1"/>
      <c r="AW15" s="1"/>
    </row>
    <row r="16" spans="1:49" s="58" customFormat="1" ht="33" x14ac:dyDescent="0.3">
      <c r="A16" s="74" t="s">
        <v>168</v>
      </c>
      <c r="B16" s="154" t="s">
        <v>167</v>
      </c>
      <c r="C16" s="115" t="s">
        <v>166</v>
      </c>
      <c r="D16" s="73" t="s">
        <v>165</v>
      </c>
      <c r="E16" s="73" t="s">
        <v>164</v>
      </c>
      <c r="F16" s="73" t="s">
        <v>163</v>
      </c>
      <c r="G16" s="114" t="s">
        <v>162</v>
      </c>
      <c r="H16" s="113" t="s">
        <v>161</v>
      </c>
      <c r="I16" s="182"/>
      <c r="J16" s="72" t="s">
        <v>54</v>
      </c>
      <c r="K16" s="71" t="s">
        <v>35</v>
      </c>
      <c r="L16" s="71" t="s">
        <v>27</v>
      </c>
      <c r="M16" s="71" t="s">
        <v>26</v>
      </c>
      <c r="N16" s="71" t="s">
        <v>18</v>
      </c>
      <c r="O16" s="71" t="s">
        <v>160</v>
      </c>
      <c r="P16" s="71" t="s">
        <v>159</v>
      </c>
      <c r="Q16" s="27" t="s">
        <v>158</v>
      </c>
      <c r="R16" s="178"/>
      <c r="S16" s="167"/>
      <c r="T16" s="167"/>
      <c r="U16" s="66"/>
      <c r="V16" s="70"/>
      <c r="W16" s="69"/>
      <c r="X16" s="68" t="s">
        <v>157</v>
      </c>
      <c r="Y16" s="67" t="e">
        <f>Y14/SUM(Y14+Y15)%</f>
        <v>#DIV/0!</v>
      </c>
      <c r="Z16" s="70"/>
      <c r="AA16" s="69"/>
      <c r="AB16" s="68" t="s">
        <v>157</v>
      </c>
      <c r="AC16" s="67" t="e">
        <f>AC14/SUM(AC14+AC15)%</f>
        <v>#DIV/0!</v>
      </c>
      <c r="AD16" s="70"/>
      <c r="AE16" s="69"/>
      <c r="AF16" s="68" t="s">
        <v>157</v>
      </c>
      <c r="AG16" s="67" t="e">
        <f>AG14/SUM(AG14+AG15)%</f>
        <v>#DIV/0!</v>
      </c>
      <c r="AS16" s="1" t="s">
        <v>169</v>
      </c>
    </row>
    <row r="17" spans="1:45" x14ac:dyDescent="0.2">
      <c r="A17" s="65">
        <f>COUNT(A$11:$A11)+1</f>
        <v>1</v>
      </c>
      <c r="B17" s="155" t="s">
        <v>155</v>
      </c>
      <c r="C17" s="64"/>
      <c r="D17" s="63"/>
      <c r="E17" s="63"/>
      <c r="F17" s="63"/>
      <c r="G17" s="63"/>
      <c r="H17" s="63"/>
      <c r="I17" s="59"/>
      <c r="J17" s="61"/>
      <c r="K17" s="60"/>
      <c r="L17" s="60"/>
      <c r="M17" s="60"/>
      <c r="N17" s="60"/>
      <c r="O17" s="60"/>
      <c r="P17" s="60"/>
      <c r="Q17" s="59"/>
      <c r="R17" s="62"/>
      <c r="S17" s="61"/>
      <c r="T17" s="60"/>
      <c r="U17" s="59"/>
      <c r="V17" s="61"/>
      <c r="W17" s="60"/>
      <c r="X17" s="60"/>
      <c r="Y17" s="59"/>
      <c r="Z17" s="61"/>
      <c r="AA17" s="60"/>
      <c r="AB17" s="60"/>
      <c r="AC17" s="59"/>
      <c r="AD17" s="61"/>
      <c r="AE17" s="60"/>
      <c r="AF17" s="60"/>
      <c r="AG17" s="59"/>
      <c r="AH17" s="58"/>
      <c r="AI17" s="58"/>
      <c r="AJ17" s="58"/>
      <c r="AK17" s="58"/>
      <c r="AL17" s="58"/>
      <c r="AM17" s="58"/>
      <c r="AN17" s="58"/>
      <c r="AO17" s="58"/>
      <c r="AP17" s="58"/>
      <c r="AQ17" s="58"/>
      <c r="AR17" s="58"/>
      <c r="AS17" s="1" t="s">
        <v>156</v>
      </c>
    </row>
    <row r="18" spans="1:45" ht="38.25" x14ac:dyDescent="0.3">
      <c r="A18" s="55">
        <f>COUNT(A$11:$A17)+1</f>
        <v>2</v>
      </c>
      <c r="B18" s="156" t="s">
        <v>153</v>
      </c>
      <c r="C18" s="40" t="s">
        <v>135</v>
      </c>
      <c r="D18" s="39" t="s">
        <v>152</v>
      </c>
      <c r="E18" s="39" t="s">
        <v>151</v>
      </c>
      <c r="F18" s="39" t="s">
        <v>137</v>
      </c>
      <c r="G18" s="38" t="s">
        <v>92</v>
      </c>
      <c r="H18" s="37" t="s">
        <v>19</v>
      </c>
      <c r="I18" s="36" t="s">
        <v>48</v>
      </c>
      <c r="J18" s="35"/>
      <c r="K18" s="34"/>
      <c r="L18" s="34"/>
      <c r="M18" s="34"/>
      <c r="N18" s="34"/>
      <c r="O18" s="34"/>
      <c r="P18" s="34"/>
      <c r="Q18" s="30"/>
      <c r="R18" s="50"/>
      <c r="S18" s="29" t="str">
        <f t="shared" ref="S18:S25" si="0">IF(COUNTIF(Y18:AG18,"I")=0,"",COUNTIF(Y18:AG18,"I"))</f>
        <v/>
      </c>
      <c r="T18" s="28" t="str">
        <f t="shared" ref="T18:T25" si="1">IF(COUNTIF(Y18:AG18,"N")=0,"",COUNTIF(Y18:AG18,"N"))</f>
        <v/>
      </c>
      <c r="U18" s="27" t="str">
        <f t="shared" ref="U18:U25" si="2">IFERROR(S18/SUM(S18+T18)%,"")</f>
        <v/>
      </c>
      <c r="V18" s="32"/>
      <c r="W18" s="31"/>
      <c r="X18" s="31"/>
      <c r="Y18" s="30"/>
      <c r="Z18" s="32"/>
      <c r="AA18" s="31"/>
      <c r="AB18" s="31"/>
      <c r="AC18" s="30"/>
      <c r="AD18" s="32"/>
      <c r="AE18" s="31"/>
      <c r="AF18" s="31"/>
      <c r="AG18" s="30"/>
      <c r="AS18" s="1" t="s">
        <v>154</v>
      </c>
    </row>
    <row r="19" spans="1:45" ht="25.5" x14ac:dyDescent="0.3">
      <c r="A19" s="55">
        <f>COUNT(A$11:$A18)+1</f>
        <v>3</v>
      </c>
      <c r="B19" s="156" t="s">
        <v>149</v>
      </c>
      <c r="C19" s="40" t="s">
        <v>135</v>
      </c>
      <c r="D19" s="39" t="s">
        <v>139</v>
      </c>
      <c r="E19" s="39" t="s">
        <v>138</v>
      </c>
      <c r="F19" s="39" t="s">
        <v>137</v>
      </c>
      <c r="G19" s="38" t="s">
        <v>92</v>
      </c>
      <c r="H19" s="37" t="s">
        <v>19</v>
      </c>
      <c r="I19" s="36" t="s">
        <v>48</v>
      </c>
      <c r="J19" s="35"/>
      <c r="K19" s="34"/>
      <c r="L19" s="34"/>
      <c r="M19" s="34"/>
      <c r="N19" s="34"/>
      <c r="O19" s="34"/>
      <c r="P19" s="34"/>
      <c r="Q19" s="30"/>
      <c r="R19" s="50"/>
      <c r="S19" s="29" t="str">
        <f t="shared" si="0"/>
        <v/>
      </c>
      <c r="T19" s="28" t="str">
        <f t="shared" si="1"/>
        <v/>
      </c>
      <c r="U19" s="27" t="str">
        <f t="shared" si="2"/>
        <v/>
      </c>
      <c r="V19" s="32"/>
      <c r="W19" s="31"/>
      <c r="X19" s="31"/>
      <c r="Y19" s="30"/>
      <c r="Z19" s="32"/>
      <c r="AA19" s="31"/>
      <c r="AB19" s="31"/>
      <c r="AC19" s="30"/>
      <c r="AD19" s="32"/>
      <c r="AE19" s="31"/>
      <c r="AF19" s="31"/>
      <c r="AG19" s="30"/>
      <c r="AS19" s="1" t="s">
        <v>150</v>
      </c>
    </row>
    <row r="20" spans="1:45" ht="25.5" x14ac:dyDescent="0.3">
      <c r="A20" s="55">
        <f>COUNT(A$11:$A19)+1</f>
        <v>4</v>
      </c>
      <c r="B20" s="156" t="s">
        <v>147</v>
      </c>
      <c r="C20" s="40" t="s">
        <v>135</v>
      </c>
      <c r="D20" s="39" t="s">
        <v>139</v>
      </c>
      <c r="E20" s="39" t="s">
        <v>138</v>
      </c>
      <c r="F20" s="39" t="s">
        <v>137</v>
      </c>
      <c r="G20" s="38" t="s">
        <v>92</v>
      </c>
      <c r="H20" s="37" t="s">
        <v>19</v>
      </c>
      <c r="I20" s="36" t="s">
        <v>48</v>
      </c>
      <c r="J20" s="35"/>
      <c r="K20" s="34"/>
      <c r="L20" s="34"/>
      <c r="M20" s="34"/>
      <c r="N20" s="34"/>
      <c r="O20" s="34"/>
      <c r="P20" s="34"/>
      <c r="Q20" s="30"/>
      <c r="R20" s="50"/>
      <c r="S20" s="29" t="str">
        <f t="shared" si="0"/>
        <v/>
      </c>
      <c r="T20" s="28" t="str">
        <f t="shared" si="1"/>
        <v/>
      </c>
      <c r="U20" s="27" t="str">
        <f t="shared" si="2"/>
        <v/>
      </c>
      <c r="V20" s="32"/>
      <c r="W20" s="31"/>
      <c r="X20" s="31"/>
      <c r="Y20" s="30"/>
      <c r="Z20" s="32"/>
      <c r="AA20" s="31"/>
      <c r="AB20" s="31"/>
      <c r="AC20" s="30"/>
      <c r="AD20" s="32"/>
      <c r="AE20" s="31"/>
      <c r="AF20" s="31"/>
      <c r="AG20" s="30"/>
      <c r="AS20" s="1" t="s">
        <v>148</v>
      </c>
    </row>
    <row r="21" spans="1:45" ht="25.5" x14ac:dyDescent="0.3">
      <c r="A21" s="55">
        <f>COUNT(A$11:$A20)+1</f>
        <v>5</v>
      </c>
      <c r="B21" s="156" t="s">
        <v>145</v>
      </c>
      <c r="C21" s="40" t="s">
        <v>135</v>
      </c>
      <c r="D21" s="39" t="s">
        <v>139</v>
      </c>
      <c r="E21" s="39" t="s">
        <v>138</v>
      </c>
      <c r="F21" s="39" t="s">
        <v>137</v>
      </c>
      <c r="G21" s="38" t="s">
        <v>92</v>
      </c>
      <c r="H21" s="37" t="s">
        <v>19</v>
      </c>
      <c r="I21" s="36" t="s">
        <v>48</v>
      </c>
      <c r="J21" s="35"/>
      <c r="K21" s="34"/>
      <c r="L21" s="34"/>
      <c r="M21" s="34"/>
      <c r="N21" s="34"/>
      <c r="O21" s="34"/>
      <c r="P21" s="34"/>
      <c r="Q21" s="30"/>
      <c r="R21" s="50"/>
      <c r="S21" s="29" t="str">
        <f t="shared" si="0"/>
        <v/>
      </c>
      <c r="T21" s="28" t="str">
        <f t="shared" si="1"/>
        <v/>
      </c>
      <c r="U21" s="27" t="str">
        <f t="shared" si="2"/>
        <v/>
      </c>
      <c r="V21" s="32"/>
      <c r="W21" s="31"/>
      <c r="X21" s="31"/>
      <c r="Y21" s="30"/>
      <c r="Z21" s="32"/>
      <c r="AA21" s="31"/>
      <c r="AB21" s="31"/>
      <c r="AC21" s="30"/>
      <c r="AD21" s="32"/>
      <c r="AE21" s="31"/>
      <c r="AF21" s="31"/>
      <c r="AG21" s="30"/>
      <c r="AS21" s="1" t="s">
        <v>146</v>
      </c>
    </row>
    <row r="22" spans="1:45" ht="25.5" x14ac:dyDescent="0.3">
      <c r="A22" s="55">
        <f>COUNT(A$11:$A21)+1</f>
        <v>6</v>
      </c>
      <c r="B22" s="156" t="s">
        <v>143</v>
      </c>
      <c r="C22" s="40" t="s">
        <v>135</v>
      </c>
      <c r="D22" s="39" t="s">
        <v>139</v>
      </c>
      <c r="E22" s="39" t="s">
        <v>138</v>
      </c>
      <c r="F22" s="39" t="s">
        <v>137</v>
      </c>
      <c r="G22" s="38" t="s">
        <v>92</v>
      </c>
      <c r="H22" s="37" t="s">
        <v>19</v>
      </c>
      <c r="I22" s="36" t="s">
        <v>48</v>
      </c>
      <c r="J22" s="35"/>
      <c r="K22" s="34"/>
      <c r="L22" s="34"/>
      <c r="M22" s="34"/>
      <c r="N22" s="34"/>
      <c r="O22" s="34"/>
      <c r="P22" s="34"/>
      <c r="Q22" s="30"/>
      <c r="R22" s="50"/>
      <c r="S22" s="29" t="str">
        <f t="shared" si="0"/>
        <v/>
      </c>
      <c r="T22" s="28" t="str">
        <f t="shared" si="1"/>
        <v/>
      </c>
      <c r="U22" s="27" t="str">
        <f t="shared" si="2"/>
        <v/>
      </c>
      <c r="V22" s="32"/>
      <c r="W22" s="31"/>
      <c r="X22" s="31"/>
      <c r="Y22" s="30"/>
      <c r="Z22" s="32"/>
      <c r="AA22" s="31"/>
      <c r="AB22" s="31"/>
      <c r="AC22" s="30"/>
      <c r="AD22" s="32"/>
      <c r="AE22" s="31"/>
      <c r="AF22" s="31"/>
      <c r="AG22" s="30"/>
      <c r="AS22" s="1" t="s">
        <v>144</v>
      </c>
    </row>
    <row r="23" spans="1:45" ht="25.5" x14ac:dyDescent="0.3">
      <c r="A23" s="55">
        <f>COUNT(A$11:$A22)+1</f>
        <v>7</v>
      </c>
      <c r="B23" s="156" t="s">
        <v>141</v>
      </c>
      <c r="C23" s="40" t="s">
        <v>135</v>
      </c>
      <c r="D23" s="39" t="s">
        <v>139</v>
      </c>
      <c r="E23" s="39" t="s">
        <v>138</v>
      </c>
      <c r="F23" s="39" t="s">
        <v>137</v>
      </c>
      <c r="G23" s="38" t="s">
        <v>92</v>
      </c>
      <c r="H23" s="37" t="s">
        <v>19</v>
      </c>
      <c r="I23" s="36" t="s">
        <v>48</v>
      </c>
      <c r="J23" s="35"/>
      <c r="K23" s="34"/>
      <c r="L23" s="34"/>
      <c r="M23" s="34"/>
      <c r="N23" s="34"/>
      <c r="O23" s="34"/>
      <c r="P23" s="34"/>
      <c r="Q23" s="30"/>
      <c r="R23" s="50"/>
      <c r="S23" s="29" t="str">
        <f t="shared" si="0"/>
        <v/>
      </c>
      <c r="T23" s="28" t="str">
        <f t="shared" si="1"/>
        <v/>
      </c>
      <c r="U23" s="27" t="str">
        <f t="shared" si="2"/>
        <v/>
      </c>
      <c r="V23" s="32"/>
      <c r="W23" s="31"/>
      <c r="X23" s="31"/>
      <c r="Y23" s="30"/>
      <c r="Z23" s="32"/>
      <c r="AA23" s="31"/>
      <c r="AB23" s="31"/>
      <c r="AC23" s="30"/>
      <c r="AD23" s="32"/>
      <c r="AE23" s="31"/>
      <c r="AF23" s="31"/>
      <c r="AG23" s="30"/>
      <c r="AS23" s="1" t="s">
        <v>142</v>
      </c>
    </row>
    <row r="24" spans="1:45" ht="25.5" x14ac:dyDescent="0.3">
      <c r="A24" s="55">
        <f>COUNT(A$11:$A23)+1</f>
        <v>8</v>
      </c>
      <c r="B24" s="157" t="s">
        <v>506</v>
      </c>
      <c r="C24" s="40" t="s">
        <v>135</v>
      </c>
      <c r="D24" s="39" t="s">
        <v>139</v>
      </c>
      <c r="E24" s="39" t="s">
        <v>138</v>
      </c>
      <c r="F24" s="39" t="s">
        <v>137</v>
      </c>
      <c r="G24" s="38" t="s">
        <v>92</v>
      </c>
      <c r="H24" s="37" t="s">
        <v>19</v>
      </c>
      <c r="I24" s="36" t="s">
        <v>48</v>
      </c>
      <c r="J24" s="35"/>
      <c r="K24" s="34"/>
      <c r="L24" s="34"/>
      <c r="M24" s="34"/>
      <c r="N24" s="34"/>
      <c r="O24" s="34"/>
      <c r="P24" s="34"/>
      <c r="Q24" s="30"/>
      <c r="R24" s="50"/>
      <c r="S24" s="29" t="str">
        <f t="shared" si="0"/>
        <v/>
      </c>
      <c r="T24" s="28" t="str">
        <f t="shared" si="1"/>
        <v/>
      </c>
      <c r="U24" s="27" t="str">
        <f t="shared" si="2"/>
        <v/>
      </c>
      <c r="V24" s="32"/>
      <c r="W24" s="31"/>
      <c r="X24" s="31"/>
      <c r="Y24" s="30"/>
      <c r="Z24" s="32"/>
      <c r="AA24" s="31"/>
      <c r="AB24" s="31"/>
      <c r="AC24" s="30"/>
      <c r="AD24" s="32"/>
      <c r="AE24" s="31"/>
      <c r="AF24" s="31"/>
      <c r="AG24" s="30"/>
      <c r="AS24" s="1" t="s">
        <v>140</v>
      </c>
    </row>
    <row r="25" spans="1:45" ht="16.5" x14ac:dyDescent="0.3">
      <c r="A25" s="55">
        <f>COUNT(A$11:$A24)+1</f>
        <v>9</v>
      </c>
      <c r="B25" s="157"/>
      <c r="C25" s="40" t="s">
        <v>135</v>
      </c>
      <c r="D25" s="57"/>
      <c r="E25" s="57"/>
      <c r="F25" s="57"/>
      <c r="G25" s="38"/>
      <c r="H25" s="37"/>
      <c r="I25" s="36"/>
      <c r="J25" s="35"/>
      <c r="K25" s="34"/>
      <c r="L25" s="34"/>
      <c r="M25" s="34"/>
      <c r="N25" s="34"/>
      <c r="O25" s="34"/>
      <c r="P25" s="34"/>
      <c r="Q25" s="30"/>
      <c r="R25" s="50"/>
      <c r="S25" s="29" t="str">
        <f t="shared" si="0"/>
        <v/>
      </c>
      <c r="T25" s="28" t="str">
        <f t="shared" si="1"/>
        <v/>
      </c>
      <c r="U25" s="27" t="str">
        <f t="shared" si="2"/>
        <v/>
      </c>
      <c r="V25" s="32"/>
      <c r="W25" s="31"/>
      <c r="X25" s="31"/>
      <c r="Y25" s="30"/>
      <c r="Z25" s="32"/>
      <c r="AA25" s="31"/>
      <c r="AB25" s="31"/>
      <c r="AC25" s="30"/>
      <c r="AD25" s="32"/>
      <c r="AE25" s="31"/>
      <c r="AF25" s="31"/>
      <c r="AG25" s="30"/>
      <c r="AS25" s="1" t="s">
        <v>136</v>
      </c>
    </row>
    <row r="26" spans="1:45" ht="16.5" x14ac:dyDescent="0.3">
      <c r="A26" s="55">
        <f>COUNT(A$11:$A25)+1</f>
        <v>10</v>
      </c>
      <c r="B26" s="158" t="s">
        <v>133</v>
      </c>
      <c r="C26" s="56"/>
      <c r="D26" s="42"/>
      <c r="E26" s="42"/>
      <c r="F26" s="42"/>
      <c r="G26" s="47"/>
      <c r="H26" s="46"/>
      <c r="I26" s="45"/>
      <c r="J26" s="43"/>
      <c r="K26" s="42"/>
      <c r="L26" s="42"/>
      <c r="M26" s="42"/>
      <c r="N26" s="42"/>
      <c r="O26" s="42"/>
      <c r="P26" s="42"/>
      <c r="Q26" s="41"/>
      <c r="R26" s="44"/>
      <c r="S26" s="43"/>
      <c r="T26" s="42"/>
      <c r="U26" s="41"/>
      <c r="V26" s="32"/>
      <c r="W26" s="31"/>
      <c r="X26" s="31"/>
      <c r="Y26" s="41"/>
      <c r="Z26" s="32"/>
      <c r="AA26" s="31"/>
      <c r="AB26" s="31"/>
      <c r="AC26" s="41"/>
      <c r="AD26" s="32"/>
      <c r="AE26" s="31"/>
      <c r="AF26" s="31"/>
      <c r="AG26" s="41"/>
      <c r="AS26" s="1" t="s">
        <v>134</v>
      </c>
    </row>
    <row r="27" spans="1:45" ht="25.5" x14ac:dyDescent="0.3">
      <c r="A27" s="55">
        <f>COUNT(A$11:$A26)+1</f>
        <v>11</v>
      </c>
      <c r="B27" s="159" t="s">
        <v>131</v>
      </c>
      <c r="C27" s="40" t="s">
        <v>77</v>
      </c>
      <c r="D27" s="39" t="s">
        <v>130</v>
      </c>
      <c r="E27" s="39" t="s">
        <v>129</v>
      </c>
      <c r="F27" s="39" t="s">
        <v>128</v>
      </c>
      <c r="G27" s="38" t="s">
        <v>29</v>
      </c>
      <c r="H27" s="37" t="s">
        <v>28</v>
      </c>
      <c r="I27" s="36" t="s">
        <v>203</v>
      </c>
      <c r="J27" s="35"/>
      <c r="K27" s="34"/>
      <c r="L27" s="34"/>
      <c r="M27" s="34"/>
      <c r="N27" s="34"/>
      <c r="O27" s="34"/>
      <c r="P27" s="34"/>
      <c r="Q27" s="30"/>
      <c r="R27" s="50"/>
      <c r="S27" s="29" t="str">
        <f t="shared" ref="S27:S44" si="3">IF(COUNTIF(Y27:AG27,"I")=0,"",COUNTIF(Y27:AG27,"I"))</f>
        <v/>
      </c>
      <c r="T27" s="28" t="str">
        <f t="shared" ref="T27:T44" si="4">IF(COUNTIF(Y27:AG27,"N")=0,"",COUNTIF(Y27:AG27,"N"))</f>
        <v/>
      </c>
      <c r="U27" s="27" t="str">
        <f t="shared" ref="U27:U44" si="5">IFERROR(S27/SUM(S27+T27)%,"")</f>
        <v/>
      </c>
      <c r="V27" s="32"/>
      <c r="W27" s="31"/>
      <c r="X27" s="31"/>
      <c r="Y27" s="30"/>
      <c r="Z27" s="32"/>
      <c r="AA27" s="31"/>
      <c r="AB27" s="31"/>
      <c r="AC27" s="30"/>
      <c r="AD27" s="32"/>
      <c r="AE27" s="31"/>
      <c r="AF27" s="31"/>
      <c r="AG27" s="30"/>
      <c r="AS27" s="1" t="s">
        <v>132</v>
      </c>
    </row>
    <row r="28" spans="1:45" ht="51" x14ac:dyDescent="0.3">
      <c r="A28" s="55">
        <f>COUNT(A$11:$A27)+1</f>
        <v>12</v>
      </c>
      <c r="B28" s="159" t="s">
        <v>126</v>
      </c>
      <c r="C28" s="40" t="s">
        <v>77</v>
      </c>
      <c r="D28" s="39" t="s">
        <v>125</v>
      </c>
      <c r="E28" s="39" t="s">
        <v>124</v>
      </c>
      <c r="F28" s="39" t="s">
        <v>123</v>
      </c>
      <c r="G28" s="38" t="s">
        <v>29</v>
      </c>
      <c r="H28" s="37" t="s">
        <v>28</v>
      </c>
      <c r="I28" s="36" t="s">
        <v>203</v>
      </c>
      <c r="J28" s="35"/>
      <c r="K28" s="34"/>
      <c r="L28" s="34"/>
      <c r="M28" s="34"/>
      <c r="N28" s="34"/>
      <c r="O28" s="34"/>
      <c r="P28" s="34"/>
      <c r="Q28" s="30"/>
      <c r="R28" s="50"/>
      <c r="S28" s="29" t="str">
        <f t="shared" si="3"/>
        <v/>
      </c>
      <c r="T28" s="28" t="str">
        <f t="shared" si="4"/>
        <v/>
      </c>
      <c r="U28" s="27" t="str">
        <f t="shared" si="5"/>
        <v/>
      </c>
      <c r="V28" s="32"/>
      <c r="W28" s="31"/>
      <c r="X28" s="31"/>
      <c r="Y28" s="30"/>
      <c r="Z28" s="32"/>
      <c r="AA28" s="31"/>
      <c r="AB28" s="31"/>
      <c r="AC28" s="30"/>
      <c r="AD28" s="32"/>
      <c r="AE28" s="31"/>
      <c r="AF28" s="31"/>
      <c r="AG28" s="30"/>
      <c r="AS28" s="1" t="s">
        <v>127</v>
      </c>
    </row>
    <row r="29" spans="1:45" ht="25.5" x14ac:dyDescent="0.3">
      <c r="A29" s="55">
        <f>COUNT(A$11:$A28)+1</f>
        <v>13</v>
      </c>
      <c r="B29" s="159" t="s">
        <v>121</v>
      </c>
      <c r="C29" s="40" t="s">
        <v>77</v>
      </c>
      <c r="D29" s="39" t="s">
        <v>116</v>
      </c>
      <c r="E29" s="39" t="s">
        <v>297</v>
      </c>
      <c r="F29" s="39" t="s">
        <v>119</v>
      </c>
      <c r="G29" s="38" t="s">
        <v>229</v>
      </c>
      <c r="H29" s="37" t="s">
        <v>28</v>
      </c>
      <c r="I29" s="36" t="s">
        <v>203</v>
      </c>
      <c r="J29" s="35"/>
      <c r="K29" s="34"/>
      <c r="L29" s="34"/>
      <c r="M29" s="34"/>
      <c r="N29" s="34"/>
      <c r="O29" s="34"/>
      <c r="P29" s="34"/>
      <c r="Q29" s="30"/>
      <c r="R29" s="50"/>
      <c r="S29" s="29" t="str">
        <f t="shared" si="3"/>
        <v/>
      </c>
      <c r="T29" s="28" t="str">
        <f t="shared" si="4"/>
        <v/>
      </c>
      <c r="U29" s="27" t="str">
        <f t="shared" si="5"/>
        <v/>
      </c>
      <c r="V29" s="32"/>
      <c r="W29" s="31"/>
      <c r="X29" s="31"/>
      <c r="Y29" s="30"/>
      <c r="Z29" s="32"/>
      <c r="AA29" s="31"/>
      <c r="AB29" s="31"/>
      <c r="AC29" s="30"/>
      <c r="AD29" s="32"/>
      <c r="AE29" s="31"/>
      <c r="AF29" s="31"/>
      <c r="AG29" s="30"/>
      <c r="AS29" s="1" t="s">
        <v>122</v>
      </c>
    </row>
    <row r="30" spans="1:45" ht="25.5" x14ac:dyDescent="0.3">
      <c r="A30" s="55">
        <f>COUNT(A$11:$A29)+1</f>
        <v>14</v>
      </c>
      <c r="B30" s="159" t="s">
        <v>117</v>
      </c>
      <c r="C30" s="40" t="s">
        <v>77</v>
      </c>
      <c r="D30" s="39" t="s">
        <v>116</v>
      </c>
      <c r="E30" s="39" t="s">
        <v>115</v>
      </c>
      <c r="F30" s="39" t="s">
        <v>296</v>
      </c>
      <c r="G30" s="38" t="s">
        <v>269</v>
      </c>
      <c r="H30" s="37" t="s">
        <v>28</v>
      </c>
      <c r="I30" s="36" t="s">
        <v>203</v>
      </c>
      <c r="J30" s="35"/>
      <c r="K30" s="34"/>
      <c r="L30" s="34"/>
      <c r="M30" s="34"/>
      <c r="N30" s="34"/>
      <c r="O30" s="34"/>
      <c r="P30" s="34"/>
      <c r="Q30" s="30"/>
      <c r="R30" s="50"/>
      <c r="S30" s="29" t="str">
        <f t="shared" si="3"/>
        <v/>
      </c>
      <c r="T30" s="28" t="str">
        <f t="shared" si="4"/>
        <v/>
      </c>
      <c r="U30" s="27" t="str">
        <f t="shared" si="5"/>
        <v/>
      </c>
      <c r="V30" s="32"/>
      <c r="W30" s="31"/>
      <c r="X30" s="31"/>
      <c r="Y30" s="30"/>
      <c r="Z30" s="32"/>
      <c r="AA30" s="31"/>
      <c r="AB30" s="31"/>
      <c r="AC30" s="30"/>
      <c r="AD30" s="32"/>
      <c r="AE30" s="31"/>
      <c r="AF30" s="31"/>
      <c r="AG30" s="30"/>
      <c r="AS30" s="1" t="s">
        <v>118</v>
      </c>
    </row>
    <row r="31" spans="1:45" ht="25.5" x14ac:dyDescent="0.3">
      <c r="A31" s="55">
        <f>COUNT(A$11:$A30)+1</f>
        <v>15</v>
      </c>
      <c r="B31" s="159" t="s">
        <v>111</v>
      </c>
      <c r="C31" s="40" t="s">
        <v>77</v>
      </c>
      <c r="D31" s="39" t="s">
        <v>110</v>
      </c>
      <c r="E31" s="39" t="s">
        <v>109</v>
      </c>
      <c r="F31" s="39" t="s">
        <v>108</v>
      </c>
      <c r="G31" s="38" t="s">
        <v>36</v>
      </c>
      <c r="H31" s="37" t="s">
        <v>28</v>
      </c>
      <c r="I31" s="36" t="s">
        <v>48</v>
      </c>
      <c r="J31" s="35"/>
      <c r="K31" s="34"/>
      <c r="L31" s="34"/>
      <c r="M31" s="34"/>
      <c r="N31" s="34"/>
      <c r="O31" s="34"/>
      <c r="P31" s="34"/>
      <c r="Q31" s="30"/>
      <c r="R31" s="50"/>
      <c r="S31" s="29" t="str">
        <f t="shared" si="3"/>
        <v/>
      </c>
      <c r="T31" s="28" t="str">
        <f t="shared" si="4"/>
        <v/>
      </c>
      <c r="U31" s="27" t="str">
        <f t="shared" si="5"/>
        <v/>
      </c>
      <c r="V31" s="32"/>
      <c r="W31" s="31"/>
      <c r="X31" s="31"/>
      <c r="Y31" s="30"/>
      <c r="Z31" s="32"/>
      <c r="AA31" s="31"/>
      <c r="AB31" s="31"/>
      <c r="AC31" s="30"/>
      <c r="AD31" s="32"/>
      <c r="AE31" s="31"/>
      <c r="AF31" s="31"/>
      <c r="AG31" s="30"/>
      <c r="AS31" s="1" t="s">
        <v>112</v>
      </c>
    </row>
    <row r="32" spans="1:45" ht="25.5" x14ac:dyDescent="0.3">
      <c r="A32" s="55">
        <f>COUNT(A$11:$A31)+1</f>
        <v>16</v>
      </c>
      <c r="B32" s="159" t="s">
        <v>106</v>
      </c>
      <c r="C32" s="40" t="s">
        <v>77</v>
      </c>
      <c r="D32" s="39" t="s">
        <v>105</v>
      </c>
      <c r="E32" s="39" t="s">
        <v>104</v>
      </c>
      <c r="F32" s="39" t="s">
        <v>103</v>
      </c>
      <c r="G32" s="38" t="s">
        <v>36</v>
      </c>
      <c r="H32" s="37" t="s">
        <v>28</v>
      </c>
      <c r="I32" s="36" t="s">
        <v>48</v>
      </c>
      <c r="J32" s="35"/>
      <c r="K32" s="34"/>
      <c r="L32" s="34"/>
      <c r="M32" s="34"/>
      <c r="N32" s="34"/>
      <c r="O32" s="34"/>
      <c r="P32" s="34"/>
      <c r="Q32" s="30"/>
      <c r="R32" s="50"/>
      <c r="S32" s="29" t="str">
        <f t="shared" si="3"/>
        <v/>
      </c>
      <c r="T32" s="28" t="str">
        <f t="shared" si="4"/>
        <v/>
      </c>
      <c r="U32" s="27" t="str">
        <f t="shared" si="5"/>
        <v/>
      </c>
      <c r="V32" s="32"/>
      <c r="W32" s="31"/>
      <c r="X32" s="31"/>
      <c r="Y32" s="30"/>
      <c r="Z32" s="32"/>
      <c r="AA32" s="31"/>
      <c r="AB32" s="31"/>
      <c r="AC32" s="30"/>
      <c r="AD32" s="32"/>
      <c r="AE32" s="31"/>
      <c r="AF32" s="31"/>
      <c r="AG32" s="30"/>
      <c r="AS32" s="1" t="s">
        <v>107</v>
      </c>
    </row>
    <row r="33" spans="1:45" ht="38.25" x14ac:dyDescent="0.3">
      <c r="A33" s="55">
        <f>COUNT(A$11:$A32)+1</f>
        <v>17</v>
      </c>
      <c r="B33" s="159" t="s">
        <v>101</v>
      </c>
      <c r="C33" s="40" t="s">
        <v>77</v>
      </c>
      <c r="D33" s="39" t="s">
        <v>100</v>
      </c>
      <c r="E33" s="39" t="s">
        <v>99</v>
      </c>
      <c r="F33" s="39" t="s">
        <v>98</v>
      </c>
      <c r="G33" s="38" t="s">
        <v>29</v>
      </c>
      <c r="H33" s="37" t="s">
        <v>28</v>
      </c>
      <c r="I33" s="36" t="s">
        <v>48</v>
      </c>
      <c r="J33" s="35"/>
      <c r="K33" s="34"/>
      <c r="L33" s="34"/>
      <c r="M33" s="34"/>
      <c r="N33" s="34"/>
      <c r="O33" s="34"/>
      <c r="P33" s="34"/>
      <c r="Q33" s="30"/>
      <c r="R33" s="50"/>
      <c r="S33" s="29" t="str">
        <f t="shared" si="3"/>
        <v/>
      </c>
      <c r="T33" s="28" t="str">
        <f t="shared" si="4"/>
        <v/>
      </c>
      <c r="U33" s="27" t="str">
        <f t="shared" si="5"/>
        <v/>
      </c>
      <c r="V33" s="32"/>
      <c r="W33" s="31"/>
      <c r="X33" s="31"/>
      <c r="Y33" s="30"/>
      <c r="Z33" s="32"/>
      <c r="AA33" s="31"/>
      <c r="AB33" s="31"/>
      <c r="AC33" s="30"/>
      <c r="AD33" s="32"/>
      <c r="AE33" s="31"/>
      <c r="AF33" s="31"/>
      <c r="AG33" s="30"/>
      <c r="AS33" s="1" t="s">
        <v>102</v>
      </c>
    </row>
    <row r="34" spans="1:45" ht="76.5" x14ac:dyDescent="0.3">
      <c r="A34" s="55">
        <f>COUNT(A$11:$A33)+1</f>
        <v>18</v>
      </c>
      <c r="B34" s="159" t="s">
        <v>96</v>
      </c>
      <c r="C34" s="40" t="s">
        <v>33</v>
      </c>
      <c r="D34" s="39" t="s">
        <v>295</v>
      </c>
      <c r="E34" s="39" t="s">
        <v>294</v>
      </c>
      <c r="F34" s="39" t="s">
        <v>50</v>
      </c>
      <c r="G34" s="38" t="s">
        <v>49</v>
      </c>
      <c r="H34" s="37" t="s">
        <v>28</v>
      </c>
      <c r="I34" s="36" t="s">
        <v>48</v>
      </c>
      <c r="J34" s="35"/>
      <c r="K34" s="34"/>
      <c r="L34" s="34"/>
      <c r="M34" s="34"/>
      <c r="N34" s="34"/>
      <c r="O34" s="34"/>
      <c r="P34" s="34"/>
      <c r="Q34" s="30"/>
      <c r="R34" s="50"/>
      <c r="S34" s="29" t="str">
        <f t="shared" si="3"/>
        <v/>
      </c>
      <c r="T34" s="28" t="str">
        <f t="shared" si="4"/>
        <v/>
      </c>
      <c r="U34" s="27" t="str">
        <f t="shared" si="5"/>
        <v/>
      </c>
      <c r="V34" s="32"/>
      <c r="W34" s="31"/>
      <c r="X34" s="31"/>
      <c r="Y34" s="30"/>
      <c r="Z34" s="32"/>
      <c r="AA34" s="31"/>
      <c r="AB34" s="31"/>
      <c r="AC34" s="30"/>
      <c r="AD34" s="32"/>
      <c r="AE34" s="31"/>
      <c r="AF34" s="31"/>
      <c r="AG34" s="30"/>
      <c r="AS34" s="1" t="s">
        <v>97</v>
      </c>
    </row>
    <row r="35" spans="1:45" ht="25.5" x14ac:dyDescent="0.3">
      <c r="A35" s="55">
        <f>COUNT(A$11:$A34)+1</f>
        <v>19</v>
      </c>
      <c r="B35" s="159" t="s">
        <v>95</v>
      </c>
      <c r="C35" s="40" t="s">
        <v>33</v>
      </c>
      <c r="D35" s="39" t="s">
        <v>94</v>
      </c>
      <c r="E35" s="39" t="s">
        <v>93</v>
      </c>
      <c r="F35" s="39" t="s">
        <v>88</v>
      </c>
      <c r="G35" s="38" t="s">
        <v>29</v>
      </c>
      <c r="H35" s="37" t="s">
        <v>28</v>
      </c>
      <c r="I35" s="36" t="s">
        <v>189</v>
      </c>
      <c r="J35" s="35"/>
      <c r="K35" s="34"/>
      <c r="L35" s="34"/>
      <c r="M35" s="34"/>
      <c r="N35" s="34"/>
      <c r="O35" s="34"/>
      <c r="P35" s="34"/>
      <c r="Q35" s="30"/>
      <c r="R35" s="50"/>
      <c r="S35" s="29" t="str">
        <f t="shared" si="3"/>
        <v/>
      </c>
      <c r="T35" s="28" t="str">
        <f t="shared" si="4"/>
        <v/>
      </c>
      <c r="U35" s="27" t="str">
        <f t="shared" si="5"/>
        <v/>
      </c>
      <c r="V35" s="32"/>
      <c r="W35" s="31"/>
      <c r="X35" s="31"/>
      <c r="Y35" s="30"/>
      <c r="Z35" s="32"/>
      <c r="AA35" s="31"/>
      <c r="AB35" s="31"/>
      <c r="AC35" s="30"/>
      <c r="AD35" s="32"/>
      <c r="AE35" s="31"/>
      <c r="AF35" s="31"/>
      <c r="AG35" s="30"/>
    </row>
    <row r="36" spans="1:45" ht="25.5" x14ac:dyDescent="0.3">
      <c r="A36" s="55">
        <f>COUNT(A$11:$A35)+1</f>
        <v>20</v>
      </c>
      <c r="B36" s="159" t="s">
        <v>91</v>
      </c>
      <c r="C36" s="40" t="s">
        <v>33</v>
      </c>
      <c r="D36" s="39" t="s">
        <v>90</v>
      </c>
      <c r="E36" s="39" t="s">
        <v>89</v>
      </c>
      <c r="F36" s="39" t="s">
        <v>88</v>
      </c>
      <c r="G36" s="38" t="s">
        <v>36</v>
      </c>
      <c r="H36" s="37" t="s">
        <v>28</v>
      </c>
      <c r="I36" s="36" t="s">
        <v>189</v>
      </c>
      <c r="J36" s="35"/>
      <c r="K36" s="34"/>
      <c r="L36" s="34"/>
      <c r="M36" s="34"/>
      <c r="N36" s="34"/>
      <c r="O36" s="34"/>
      <c r="P36" s="34"/>
      <c r="Q36" s="30"/>
      <c r="R36" s="50"/>
      <c r="S36" s="29" t="str">
        <f t="shared" si="3"/>
        <v/>
      </c>
      <c r="T36" s="28" t="str">
        <f t="shared" si="4"/>
        <v/>
      </c>
      <c r="U36" s="27" t="str">
        <f t="shared" si="5"/>
        <v/>
      </c>
      <c r="V36" s="32"/>
      <c r="W36" s="31"/>
      <c r="X36" s="31"/>
      <c r="Y36" s="30"/>
      <c r="Z36" s="32"/>
      <c r="AA36" s="31"/>
      <c r="AB36" s="31"/>
      <c r="AC36" s="30"/>
      <c r="AD36" s="32"/>
      <c r="AE36" s="31"/>
      <c r="AF36" s="31"/>
      <c r="AG36" s="30"/>
    </row>
    <row r="37" spans="1:45" ht="51" x14ac:dyDescent="0.3">
      <c r="A37" s="55"/>
      <c r="B37" s="159" t="s">
        <v>87</v>
      </c>
      <c r="C37" s="40" t="s">
        <v>33</v>
      </c>
      <c r="D37" s="39" t="s">
        <v>86</v>
      </c>
      <c r="E37" s="39" t="s">
        <v>85</v>
      </c>
      <c r="F37" s="39" t="s">
        <v>84</v>
      </c>
      <c r="G37" s="38" t="s">
        <v>36</v>
      </c>
      <c r="H37" s="37" t="s">
        <v>28</v>
      </c>
      <c r="I37" s="36" t="s">
        <v>189</v>
      </c>
      <c r="J37" s="35"/>
      <c r="K37" s="34"/>
      <c r="L37" s="34"/>
      <c r="M37" s="34"/>
      <c r="N37" s="34"/>
      <c r="O37" s="34"/>
      <c r="P37" s="34"/>
      <c r="Q37" s="30"/>
      <c r="R37" s="50"/>
      <c r="S37" s="29" t="str">
        <f t="shared" si="3"/>
        <v/>
      </c>
      <c r="T37" s="28" t="str">
        <f t="shared" si="4"/>
        <v/>
      </c>
      <c r="U37" s="27" t="str">
        <f t="shared" si="5"/>
        <v/>
      </c>
      <c r="V37" s="32"/>
      <c r="W37" s="31"/>
      <c r="X37" s="31"/>
      <c r="Y37" s="30"/>
      <c r="Z37" s="32"/>
      <c r="AA37" s="31"/>
      <c r="AB37" s="31"/>
      <c r="AC37" s="30"/>
      <c r="AD37" s="32"/>
      <c r="AE37" s="31"/>
      <c r="AF37" s="31"/>
      <c r="AG37" s="30"/>
    </row>
    <row r="38" spans="1:45" ht="25.5" x14ac:dyDescent="0.3">
      <c r="A38" s="55">
        <f>COUNT(A$11:$A36)+1</f>
        <v>21</v>
      </c>
      <c r="B38" s="159" t="s">
        <v>293</v>
      </c>
      <c r="C38" s="40" t="s">
        <v>77</v>
      </c>
      <c r="D38" s="39" t="s">
        <v>82</v>
      </c>
      <c r="E38" s="39" t="s">
        <v>292</v>
      </c>
      <c r="F38" s="39" t="s">
        <v>291</v>
      </c>
      <c r="G38" s="38" t="s">
        <v>269</v>
      </c>
      <c r="H38" s="37" t="s">
        <v>28</v>
      </c>
      <c r="I38" s="36" t="s">
        <v>203</v>
      </c>
      <c r="J38" s="35"/>
      <c r="K38" s="34"/>
      <c r="L38" s="34"/>
      <c r="M38" s="34"/>
      <c r="N38" s="34"/>
      <c r="O38" s="34"/>
      <c r="P38" s="34"/>
      <c r="Q38" s="30"/>
      <c r="R38" s="50"/>
      <c r="S38" s="29" t="str">
        <f t="shared" si="3"/>
        <v/>
      </c>
      <c r="T38" s="28" t="str">
        <f t="shared" si="4"/>
        <v/>
      </c>
      <c r="U38" s="27" t="str">
        <f t="shared" si="5"/>
        <v/>
      </c>
      <c r="V38" s="32"/>
      <c r="W38" s="31"/>
      <c r="X38" s="31"/>
      <c r="Y38" s="30"/>
      <c r="Z38" s="32"/>
      <c r="AA38" s="31"/>
      <c r="AB38" s="31"/>
      <c r="AC38" s="30"/>
      <c r="AD38" s="32"/>
      <c r="AE38" s="31"/>
      <c r="AF38" s="31"/>
      <c r="AG38" s="30"/>
    </row>
    <row r="39" spans="1:45" ht="51" x14ac:dyDescent="0.3">
      <c r="A39" s="55">
        <f>COUNT(A$11:$A38)+1</f>
        <v>22</v>
      </c>
      <c r="B39" s="159" t="s">
        <v>290</v>
      </c>
      <c r="C39" s="40" t="s">
        <v>77</v>
      </c>
      <c r="D39" s="39" t="s">
        <v>289</v>
      </c>
      <c r="E39" s="39" t="s">
        <v>288</v>
      </c>
      <c r="F39" s="39" t="s">
        <v>287</v>
      </c>
      <c r="G39" s="38" t="s">
        <v>36</v>
      </c>
      <c r="H39" s="37" t="s">
        <v>28</v>
      </c>
      <c r="I39" s="36" t="s">
        <v>203</v>
      </c>
      <c r="J39" s="35"/>
      <c r="K39" s="34"/>
      <c r="L39" s="34"/>
      <c r="M39" s="34"/>
      <c r="N39" s="34"/>
      <c r="O39" s="34"/>
      <c r="P39" s="34"/>
      <c r="Q39" s="30"/>
      <c r="R39" s="50"/>
      <c r="S39" s="29" t="str">
        <f t="shared" si="3"/>
        <v/>
      </c>
      <c r="T39" s="28" t="str">
        <f t="shared" si="4"/>
        <v/>
      </c>
      <c r="U39" s="27" t="str">
        <f t="shared" si="5"/>
        <v/>
      </c>
      <c r="V39" s="32"/>
      <c r="W39" s="31"/>
      <c r="X39" s="31"/>
      <c r="Y39" s="30"/>
      <c r="Z39" s="32"/>
      <c r="AA39" s="31"/>
      <c r="AB39" s="31"/>
      <c r="AC39" s="30"/>
      <c r="AD39" s="32"/>
      <c r="AE39" s="31"/>
      <c r="AF39" s="31"/>
      <c r="AG39" s="30"/>
    </row>
    <row r="40" spans="1:45" ht="63.75" x14ac:dyDescent="0.3">
      <c r="A40" s="26">
        <f>COUNT(A$11:$A39)+1</f>
        <v>23</v>
      </c>
      <c r="B40" s="159" t="s">
        <v>286</v>
      </c>
      <c r="C40" s="40" t="s">
        <v>77</v>
      </c>
      <c r="D40" s="39" t="s">
        <v>261</v>
      </c>
      <c r="E40" s="39" t="s">
        <v>285</v>
      </c>
      <c r="F40" s="39" t="s">
        <v>284</v>
      </c>
      <c r="G40" s="38" t="s">
        <v>36</v>
      </c>
      <c r="H40" s="37" t="s">
        <v>28</v>
      </c>
      <c r="I40" s="36" t="s">
        <v>203</v>
      </c>
      <c r="J40" s="35"/>
      <c r="K40" s="34"/>
      <c r="L40" s="34"/>
      <c r="M40" s="34"/>
      <c r="N40" s="34"/>
      <c r="O40" s="34"/>
      <c r="P40" s="34"/>
      <c r="Q40" s="30"/>
      <c r="R40" s="50"/>
      <c r="S40" s="29" t="str">
        <f t="shared" si="3"/>
        <v/>
      </c>
      <c r="T40" s="28" t="str">
        <f t="shared" si="4"/>
        <v/>
      </c>
      <c r="U40" s="27" t="str">
        <f t="shared" si="5"/>
        <v/>
      </c>
      <c r="V40" s="32"/>
      <c r="W40" s="31"/>
      <c r="X40" s="31"/>
      <c r="Y40" s="30"/>
      <c r="Z40" s="32"/>
      <c r="AA40" s="31"/>
      <c r="AB40" s="31"/>
      <c r="AC40" s="30"/>
      <c r="AD40" s="32"/>
      <c r="AE40" s="31"/>
      <c r="AF40" s="31"/>
      <c r="AG40" s="30"/>
    </row>
    <row r="41" spans="1:45" ht="51" x14ac:dyDescent="0.3">
      <c r="A41" s="26">
        <f>COUNT(A$11:$A40)+1</f>
        <v>24</v>
      </c>
      <c r="B41" s="160" t="s">
        <v>283</v>
      </c>
      <c r="C41" s="40" t="s">
        <v>33</v>
      </c>
      <c r="D41" s="39" t="s">
        <v>282</v>
      </c>
      <c r="E41" s="39" t="s">
        <v>281</v>
      </c>
      <c r="F41" s="39" t="s">
        <v>280</v>
      </c>
      <c r="G41" s="38" t="s">
        <v>279</v>
      </c>
      <c r="H41" s="37" t="s">
        <v>28</v>
      </c>
      <c r="I41" s="36" t="s">
        <v>203</v>
      </c>
      <c r="J41" s="35"/>
      <c r="K41" s="34"/>
      <c r="L41" s="34"/>
      <c r="M41" s="34"/>
      <c r="N41" s="34"/>
      <c r="O41" s="34"/>
      <c r="P41" s="34"/>
      <c r="Q41" s="30"/>
      <c r="R41" s="54"/>
      <c r="S41" s="29" t="str">
        <f t="shared" si="3"/>
        <v/>
      </c>
      <c r="T41" s="28" t="str">
        <f t="shared" si="4"/>
        <v/>
      </c>
      <c r="U41" s="27" t="str">
        <f t="shared" si="5"/>
        <v/>
      </c>
      <c r="V41" s="32"/>
      <c r="W41" s="31"/>
      <c r="X41" s="31"/>
      <c r="Y41" s="30"/>
      <c r="Z41" s="32"/>
      <c r="AA41" s="31"/>
      <c r="AB41" s="31"/>
      <c r="AC41" s="30"/>
      <c r="AD41" s="32"/>
      <c r="AE41" s="31"/>
      <c r="AF41" s="31"/>
      <c r="AG41" s="30"/>
    </row>
    <row r="42" spans="1:45" ht="38.25" x14ac:dyDescent="0.3">
      <c r="A42" s="26">
        <f>COUNT(A$11:$A41)+1</f>
        <v>25</v>
      </c>
      <c r="B42" s="160" t="s">
        <v>278</v>
      </c>
      <c r="C42" s="40" t="s">
        <v>33</v>
      </c>
      <c r="D42" s="39" t="s">
        <v>277</v>
      </c>
      <c r="E42" s="39" t="s">
        <v>276</v>
      </c>
      <c r="F42" s="39" t="s">
        <v>275</v>
      </c>
      <c r="G42" s="38" t="s">
        <v>269</v>
      </c>
      <c r="H42" s="37" t="s">
        <v>28</v>
      </c>
      <c r="I42" s="36" t="s">
        <v>203</v>
      </c>
      <c r="J42" s="35"/>
      <c r="K42" s="34"/>
      <c r="L42" s="34"/>
      <c r="M42" s="34"/>
      <c r="N42" s="34"/>
      <c r="O42" s="34"/>
      <c r="P42" s="34"/>
      <c r="Q42" s="30"/>
      <c r="R42" s="54"/>
      <c r="S42" s="29" t="str">
        <f t="shared" si="3"/>
        <v/>
      </c>
      <c r="T42" s="28" t="str">
        <f t="shared" si="4"/>
        <v/>
      </c>
      <c r="U42" s="27" t="str">
        <f t="shared" si="5"/>
        <v/>
      </c>
      <c r="V42" s="32"/>
      <c r="W42" s="31"/>
      <c r="X42" s="31"/>
      <c r="Y42" s="30"/>
      <c r="Z42" s="32"/>
      <c r="AA42" s="31"/>
      <c r="AB42" s="31"/>
      <c r="AC42" s="30"/>
      <c r="AD42" s="32"/>
      <c r="AE42" s="31"/>
      <c r="AF42" s="31"/>
      <c r="AG42" s="30"/>
    </row>
    <row r="43" spans="1:45" ht="16.5" x14ac:dyDescent="0.3">
      <c r="A43" s="26">
        <f>COUNT(A$11:$A42)+1</f>
        <v>26</v>
      </c>
      <c r="B43" s="160" t="s">
        <v>274</v>
      </c>
      <c r="C43" s="40" t="s">
        <v>33</v>
      </c>
      <c r="D43" s="39"/>
      <c r="E43" s="39"/>
      <c r="F43" s="39"/>
      <c r="G43" s="38"/>
      <c r="H43" s="37"/>
      <c r="I43" s="36" t="s">
        <v>203</v>
      </c>
      <c r="J43" s="35"/>
      <c r="K43" s="34"/>
      <c r="L43" s="34"/>
      <c r="M43" s="34"/>
      <c r="N43" s="34"/>
      <c r="O43" s="34"/>
      <c r="P43" s="34"/>
      <c r="Q43" s="30"/>
      <c r="R43" s="50"/>
      <c r="S43" s="29" t="str">
        <f t="shared" si="3"/>
        <v/>
      </c>
      <c r="T43" s="28" t="str">
        <f t="shared" si="4"/>
        <v/>
      </c>
      <c r="U43" s="27" t="str">
        <f t="shared" si="5"/>
        <v/>
      </c>
      <c r="V43" s="32"/>
      <c r="W43" s="31"/>
      <c r="X43" s="31"/>
      <c r="Y43" s="30"/>
      <c r="Z43" s="32"/>
      <c r="AA43" s="31"/>
      <c r="AB43" s="31"/>
      <c r="AC43" s="30"/>
      <c r="AD43" s="32"/>
      <c r="AE43" s="31"/>
      <c r="AF43" s="31"/>
      <c r="AG43" s="30"/>
    </row>
    <row r="44" spans="1:45" ht="51" x14ac:dyDescent="0.3">
      <c r="A44" s="26">
        <f>COUNT(A$11:$A43)+1</f>
        <v>27</v>
      </c>
      <c r="B44" s="159" t="s">
        <v>273</v>
      </c>
      <c r="C44" s="40" t="s">
        <v>33</v>
      </c>
      <c r="D44" s="39" t="s">
        <v>272</v>
      </c>
      <c r="E44" s="39" t="s">
        <v>271</v>
      </c>
      <c r="F44" s="39" t="s">
        <v>270</v>
      </c>
      <c r="G44" s="38" t="s">
        <v>269</v>
      </c>
      <c r="H44" s="37" t="s">
        <v>28</v>
      </c>
      <c r="I44" s="36" t="s">
        <v>48</v>
      </c>
      <c r="J44" s="35"/>
      <c r="K44" s="34"/>
      <c r="L44" s="34"/>
      <c r="M44" s="34"/>
      <c r="N44" s="34"/>
      <c r="O44" s="34"/>
      <c r="P44" s="34"/>
      <c r="Q44" s="30"/>
      <c r="R44" s="50"/>
      <c r="S44" s="29" t="str">
        <f t="shared" si="3"/>
        <v/>
      </c>
      <c r="T44" s="28" t="str">
        <f t="shared" si="4"/>
        <v/>
      </c>
      <c r="U44" s="27" t="str">
        <f t="shared" si="5"/>
        <v/>
      </c>
      <c r="V44" s="32"/>
      <c r="W44" s="31"/>
      <c r="X44" s="31"/>
      <c r="Y44" s="30"/>
      <c r="Z44" s="32"/>
      <c r="AA44" s="31"/>
      <c r="AB44" s="31"/>
      <c r="AC44" s="30"/>
      <c r="AD44" s="32"/>
      <c r="AE44" s="31"/>
      <c r="AF44" s="31"/>
      <c r="AG44" s="30"/>
    </row>
    <row r="45" spans="1:45" ht="38.25" x14ac:dyDescent="0.3">
      <c r="A45" s="26">
        <f>COUNT(A$11:$A44)+1</f>
        <v>28</v>
      </c>
      <c r="B45" s="159" t="s">
        <v>268</v>
      </c>
      <c r="C45" s="40" t="s">
        <v>24</v>
      </c>
      <c r="D45" s="39" t="s">
        <v>254</v>
      </c>
      <c r="E45" s="39" t="s">
        <v>267</v>
      </c>
      <c r="F45" s="39" t="s">
        <v>266</v>
      </c>
      <c r="G45" s="38" t="s">
        <v>251</v>
      </c>
      <c r="H45" s="37" t="s">
        <v>28</v>
      </c>
      <c r="I45" s="36" t="s">
        <v>203</v>
      </c>
      <c r="J45" s="35"/>
      <c r="K45" s="34"/>
      <c r="L45" s="34"/>
      <c r="M45" s="34"/>
      <c r="N45" s="34"/>
      <c r="O45" s="34"/>
      <c r="P45" s="34"/>
      <c r="Q45" s="30"/>
      <c r="R45" s="50"/>
      <c r="S45" s="29"/>
      <c r="T45" s="28"/>
      <c r="U45" s="27"/>
      <c r="V45" s="32"/>
      <c r="W45" s="31"/>
      <c r="X45" s="31"/>
      <c r="Y45" s="30"/>
      <c r="Z45" s="32"/>
      <c r="AA45" s="31"/>
      <c r="AB45" s="31"/>
      <c r="AC45" s="30"/>
      <c r="AD45" s="32"/>
      <c r="AE45" s="31"/>
      <c r="AF45" s="31"/>
      <c r="AG45" s="30"/>
    </row>
    <row r="46" spans="1:45" ht="25.5" x14ac:dyDescent="0.3">
      <c r="A46" s="26">
        <f>COUNT(A$11:$A45)+1</f>
        <v>29</v>
      </c>
      <c r="B46" s="159" t="s">
        <v>265</v>
      </c>
      <c r="C46" s="40" t="s">
        <v>33</v>
      </c>
      <c r="D46" s="39" t="s">
        <v>254</v>
      </c>
      <c r="E46" s="39" t="s">
        <v>264</v>
      </c>
      <c r="F46" s="39" t="s">
        <v>263</v>
      </c>
      <c r="G46" s="38" t="s">
        <v>251</v>
      </c>
      <c r="H46" s="37" t="s">
        <v>28</v>
      </c>
      <c r="I46" s="36" t="s">
        <v>203</v>
      </c>
      <c r="J46" s="35"/>
      <c r="K46" s="34"/>
      <c r="L46" s="34"/>
      <c r="M46" s="34"/>
      <c r="N46" s="34"/>
      <c r="O46" s="34"/>
      <c r="P46" s="34"/>
      <c r="Q46" s="30"/>
      <c r="R46" s="50"/>
      <c r="S46" s="29"/>
      <c r="T46" s="28"/>
      <c r="U46" s="27"/>
      <c r="V46" s="32"/>
      <c r="W46" s="31"/>
      <c r="X46" s="31"/>
      <c r="Y46" s="30"/>
      <c r="Z46" s="32"/>
      <c r="AA46" s="31"/>
      <c r="AB46" s="31"/>
      <c r="AC46" s="30"/>
      <c r="AD46" s="32"/>
      <c r="AE46" s="31"/>
      <c r="AF46" s="31"/>
      <c r="AG46" s="30"/>
    </row>
    <row r="47" spans="1:45" ht="76.5" x14ac:dyDescent="0.3">
      <c r="A47" s="26">
        <f>COUNT(A$11:$A46)+1</f>
        <v>30</v>
      </c>
      <c r="B47" s="159" t="s">
        <v>262</v>
      </c>
      <c r="C47" s="40" t="s">
        <v>33</v>
      </c>
      <c r="D47" s="39" t="s">
        <v>261</v>
      </c>
      <c r="E47" s="39" t="s">
        <v>260</v>
      </c>
      <c r="F47" s="39" t="s">
        <v>259</v>
      </c>
      <c r="G47" s="38" t="s">
        <v>36</v>
      </c>
      <c r="H47" s="37" t="s">
        <v>28</v>
      </c>
      <c r="I47" s="36" t="s">
        <v>48</v>
      </c>
      <c r="J47" s="35"/>
      <c r="K47" s="34"/>
      <c r="L47" s="34"/>
      <c r="M47" s="34"/>
      <c r="N47" s="34"/>
      <c r="O47" s="34"/>
      <c r="P47" s="34"/>
      <c r="Q47" s="30"/>
      <c r="R47" s="50"/>
      <c r="S47" s="29"/>
      <c r="T47" s="28"/>
      <c r="U47" s="27"/>
      <c r="V47" s="32"/>
      <c r="W47" s="31"/>
      <c r="X47" s="31"/>
      <c r="Y47" s="30"/>
      <c r="Z47" s="32"/>
      <c r="AA47" s="31"/>
      <c r="AB47" s="31"/>
      <c r="AC47" s="30"/>
      <c r="AD47" s="32"/>
      <c r="AE47" s="31"/>
      <c r="AF47" s="31"/>
      <c r="AG47" s="30"/>
    </row>
    <row r="48" spans="1:45" ht="51" x14ac:dyDescent="0.3">
      <c r="A48" s="26"/>
      <c r="B48" s="159" t="s">
        <v>258</v>
      </c>
      <c r="C48" s="40" t="s">
        <v>33</v>
      </c>
      <c r="D48" s="39" t="s">
        <v>257</v>
      </c>
      <c r="E48" s="39" t="s">
        <v>256</v>
      </c>
      <c r="F48" s="39" t="s">
        <v>50</v>
      </c>
      <c r="G48" s="38" t="s">
        <v>49</v>
      </c>
      <c r="H48" s="37" t="s">
        <v>28</v>
      </c>
      <c r="I48" s="36" t="s">
        <v>48</v>
      </c>
      <c r="J48" s="35"/>
      <c r="K48" s="34"/>
      <c r="L48" s="34"/>
      <c r="M48" s="34"/>
      <c r="N48" s="34"/>
      <c r="O48" s="34"/>
      <c r="P48" s="34"/>
      <c r="Q48" s="30"/>
      <c r="R48" s="50"/>
      <c r="S48" s="29"/>
      <c r="T48" s="28"/>
      <c r="U48" s="27"/>
      <c r="V48" s="32"/>
      <c r="W48" s="31"/>
      <c r="X48" s="31"/>
      <c r="Y48" s="30"/>
      <c r="Z48" s="32"/>
      <c r="AA48" s="31"/>
      <c r="AB48" s="31"/>
      <c r="AC48" s="30"/>
      <c r="AD48" s="32"/>
      <c r="AE48" s="31"/>
      <c r="AF48" s="31"/>
      <c r="AG48" s="30"/>
    </row>
    <row r="49" spans="1:33" ht="51" x14ac:dyDescent="0.3">
      <c r="A49" s="26">
        <f>COUNT(A$11:$A47)+1</f>
        <v>31</v>
      </c>
      <c r="B49" s="159" t="s">
        <v>255</v>
      </c>
      <c r="C49" s="40" t="s">
        <v>33</v>
      </c>
      <c r="D49" s="39" t="s">
        <v>254</v>
      </c>
      <c r="E49" s="39" t="s">
        <v>253</v>
      </c>
      <c r="F49" s="39" t="s">
        <v>252</v>
      </c>
      <c r="G49" s="38" t="s">
        <v>251</v>
      </c>
      <c r="H49" s="37" t="s">
        <v>28</v>
      </c>
      <c r="I49" s="36" t="s">
        <v>203</v>
      </c>
      <c r="J49" s="35"/>
      <c r="K49" s="34"/>
      <c r="L49" s="34"/>
      <c r="M49" s="34"/>
      <c r="N49" s="34"/>
      <c r="O49" s="34"/>
      <c r="P49" s="34"/>
      <c r="Q49" s="30"/>
      <c r="R49" s="50"/>
      <c r="S49" s="29"/>
      <c r="T49" s="28"/>
      <c r="U49" s="27"/>
      <c r="V49" s="32"/>
      <c r="W49" s="31"/>
      <c r="X49" s="31"/>
      <c r="Y49" s="30"/>
      <c r="Z49" s="32"/>
      <c r="AA49" s="31"/>
      <c r="AB49" s="31"/>
      <c r="AC49" s="30"/>
      <c r="AD49" s="32"/>
      <c r="AE49" s="31"/>
      <c r="AF49" s="31"/>
      <c r="AG49" s="30"/>
    </row>
    <row r="50" spans="1:33" ht="16.5" x14ac:dyDescent="0.3">
      <c r="A50" s="26">
        <f>COUNT(A$11:$A49)+1</f>
        <v>32</v>
      </c>
      <c r="B50" s="159" t="s">
        <v>250</v>
      </c>
      <c r="C50" s="40" t="s">
        <v>33</v>
      </c>
      <c r="D50" s="39"/>
      <c r="E50" s="39"/>
      <c r="F50" s="39"/>
      <c r="G50" s="38"/>
      <c r="H50" s="37"/>
      <c r="I50" s="36"/>
      <c r="J50" s="35"/>
      <c r="K50" s="34"/>
      <c r="L50" s="34"/>
      <c r="M50" s="34"/>
      <c r="N50" s="34"/>
      <c r="O50" s="34"/>
      <c r="P50" s="34"/>
      <c r="Q50" s="30"/>
      <c r="R50" s="50"/>
      <c r="S50" s="29"/>
      <c r="T50" s="28"/>
      <c r="U50" s="27"/>
      <c r="V50" s="32"/>
      <c r="W50" s="31"/>
      <c r="X50" s="31"/>
      <c r="Y50" s="30"/>
      <c r="Z50" s="32"/>
      <c r="AA50" s="31"/>
      <c r="AB50" s="31"/>
      <c r="AC50" s="30"/>
      <c r="AD50" s="32"/>
      <c r="AE50" s="31"/>
      <c r="AF50" s="31"/>
      <c r="AG50" s="30"/>
    </row>
    <row r="51" spans="1:33" ht="25.5" x14ac:dyDescent="0.3">
      <c r="A51" s="26"/>
      <c r="B51" s="159" t="s">
        <v>249</v>
      </c>
      <c r="C51" s="40" t="s">
        <v>33</v>
      </c>
      <c r="D51" s="39" t="s">
        <v>52</v>
      </c>
      <c r="E51" s="39" t="s">
        <v>248</v>
      </c>
      <c r="F51" s="39" t="s">
        <v>50</v>
      </c>
      <c r="G51" s="38" t="s">
        <v>49</v>
      </c>
      <c r="H51" s="37" t="s">
        <v>28</v>
      </c>
      <c r="I51" s="36" t="s">
        <v>48</v>
      </c>
      <c r="J51" s="35"/>
      <c r="K51" s="34"/>
      <c r="L51" s="34"/>
      <c r="M51" s="34"/>
      <c r="N51" s="34"/>
      <c r="O51" s="34"/>
      <c r="P51" s="34"/>
      <c r="Q51" s="30"/>
      <c r="R51" s="50"/>
      <c r="S51" s="29"/>
      <c r="T51" s="28"/>
      <c r="U51" s="27"/>
      <c r="V51" s="32"/>
      <c r="W51" s="31"/>
      <c r="X51" s="31"/>
      <c r="Y51" s="30"/>
      <c r="Z51" s="32"/>
      <c r="AA51" s="31"/>
      <c r="AB51" s="31"/>
      <c r="AC51" s="30"/>
      <c r="AD51" s="32"/>
      <c r="AE51" s="31"/>
      <c r="AF51" s="31"/>
      <c r="AG51" s="30"/>
    </row>
    <row r="52" spans="1:33" ht="63.75" x14ac:dyDescent="0.3">
      <c r="A52" s="26"/>
      <c r="B52" s="159" t="s">
        <v>59</v>
      </c>
      <c r="C52" s="40" t="s">
        <v>59</v>
      </c>
      <c r="D52" s="39" t="s">
        <v>247</v>
      </c>
      <c r="E52" s="39" t="s">
        <v>246</v>
      </c>
      <c r="F52" s="39" t="s">
        <v>245</v>
      </c>
      <c r="G52" s="38" t="s">
        <v>244</v>
      </c>
      <c r="H52" s="37" t="s">
        <v>19</v>
      </c>
      <c r="I52" s="36" t="s">
        <v>203</v>
      </c>
      <c r="J52" s="35"/>
      <c r="K52" s="34"/>
      <c r="L52" s="34"/>
      <c r="M52" s="34"/>
      <c r="N52" s="34"/>
      <c r="O52" s="34"/>
      <c r="P52" s="34"/>
      <c r="Q52" s="30"/>
      <c r="R52" s="50"/>
      <c r="S52" s="29"/>
      <c r="T52" s="28"/>
      <c r="U52" s="27"/>
      <c r="V52" s="32"/>
      <c r="W52" s="31"/>
      <c r="X52" s="31"/>
      <c r="Y52" s="30"/>
      <c r="Z52" s="32"/>
      <c r="AA52" s="31"/>
      <c r="AB52" s="31"/>
      <c r="AC52" s="30"/>
      <c r="AD52" s="32"/>
      <c r="AE52" s="31"/>
      <c r="AF52" s="31"/>
      <c r="AG52" s="30"/>
    </row>
    <row r="53" spans="1:33" ht="51" x14ac:dyDescent="0.3">
      <c r="A53" s="26"/>
      <c r="B53" s="159" t="s">
        <v>53</v>
      </c>
      <c r="C53" s="40" t="s">
        <v>33</v>
      </c>
      <c r="D53" s="39" t="s">
        <v>52</v>
      </c>
      <c r="E53" s="39" t="s">
        <v>51</v>
      </c>
      <c r="F53" s="39" t="s">
        <v>50</v>
      </c>
      <c r="G53" s="38" t="s">
        <v>49</v>
      </c>
      <c r="H53" s="37" t="s">
        <v>28</v>
      </c>
      <c r="I53" s="36" t="s">
        <v>48</v>
      </c>
      <c r="J53" s="35"/>
      <c r="K53" s="34"/>
      <c r="L53" s="34"/>
      <c r="M53" s="34"/>
      <c r="N53" s="34"/>
      <c r="O53" s="34"/>
      <c r="P53" s="34"/>
      <c r="Q53" s="30"/>
      <c r="R53" s="50"/>
      <c r="S53" s="29"/>
      <c r="T53" s="28"/>
      <c r="U53" s="27"/>
      <c r="V53" s="32"/>
      <c r="W53" s="31"/>
      <c r="X53" s="31"/>
      <c r="Y53" s="30"/>
      <c r="Z53" s="32"/>
      <c r="AA53" s="31"/>
      <c r="AB53" s="31"/>
      <c r="AC53" s="30"/>
      <c r="AD53" s="32"/>
      <c r="AE53" s="31"/>
      <c r="AF53" s="31"/>
      <c r="AG53" s="30"/>
    </row>
    <row r="54" spans="1:33" ht="51" x14ac:dyDescent="0.3">
      <c r="A54" s="26"/>
      <c r="B54" s="159" t="s">
        <v>243</v>
      </c>
      <c r="C54" s="40" t="s">
        <v>45</v>
      </c>
      <c r="D54" s="39" t="s">
        <v>242</v>
      </c>
      <c r="E54" s="39" t="s">
        <v>241</v>
      </c>
      <c r="F54" s="39" t="s">
        <v>240</v>
      </c>
      <c r="G54" s="38" t="s">
        <v>229</v>
      </c>
      <c r="H54" s="37" t="s">
        <v>19</v>
      </c>
      <c r="I54" s="36" t="s">
        <v>203</v>
      </c>
      <c r="J54" s="35"/>
      <c r="K54" s="34"/>
      <c r="L54" s="34"/>
      <c r="M54" s="34"/>
      <c r="N54" s="34"/>
      <c r="O54" s="34"/>
      <c r="P54" s="34"/>
      <c r="Q54" s="30"/>
      <c r="R54" s="50"/>
      <c r="S54" s="29"/>
      <c r="T54" s="28"/>
      <c r="U54" s="27"/>
      <c r="V54" s="32"/>
      <c r="W54" s="31"/>
      <c r="X54" s="31"/>
      <c r="Y54" s="30"/>
      <c r="Z54" s="32"/>
      <c r="AA54" s="31"/>
      <c r="AB54" s="31"/>
      <c r="AC54" s="30"/>
      <c r="AD54" s="32"/>
      <c r="AE54" s="31"/>
      <c r="AF54" s="31"/>
      <c r="AG54" s="30"/>
    </row>
    <row r="55" spans="1:33" ht="51" x14ac:dyDescent="0.3">
      <c r="A55" s="26"/>
      <c r="B55" s="159" t="s">
        <v>239</v>
      </c>
      <c r="C55" s="40" t="s">
        <v>45</v>
      </c>
      <c r="D55" s="39" t="s">
        <v>238</v>
      </c>
      <c r="E55" s="39" t="s">
        <v>237</v>
      </c>
      <c r="F55" s="39" t="s">
        <v>236</v>
      </c>
      <c r="G55" s="38" t="s">
        <v>229</v>
      </c>
      <c r="H55" s="37" t="s">
        <v>19</v>
      </c>
      <c r="I55" s="36" t="s">
        <v>203</v>
      </c>
      <c r="J55" s="35"/>
      <c r="K55" s="34"/>
      <c r="L55" s="34"/>
      <c r="M55" s="34"/>
      <c r="N55" s="34"/>
      <c r="O55" s="34"/>
      <c r="P55" s="34"/>
      <c r="Q55" s="30"/>
      <c r="R55" s="50"/>
      <c r="S55" s="29"/>
      <c r="T55" s="28"/>
      <c r="U55" s="27"/>
      <c r="V55" s="32"/>
      <c r="W55" s="31"/>
      <c r="X55" s="31"/>
      <c r="Y55" s="30"/>
      <c r="Z55" s="32"/>
      <c r="AA55" s="31"/>
      <c r="AB55" s="31"/>
      <c r="AC55" s="30"/>
      <c r="AD55" s="32"/>
      <c r="AE55" s="31"/>
      <c r="AF55" s="31"/>
      <c r="AG55" s="30"/>
    </row>
    <row r="56" spans="1:33" ht="25.5" x14ac:dyDescent="0.3">
      <c r="A56" s="26"/>
      <c r="B56" s="159" t="s">
        <v>235</v>
      </c>
      <c r="C56" s="40" t="s">
        <v>45</v>
      </c>
      <c r="D56" s="39" t="s">
        <v>52</v>
      </c>
      <c r="E56" s="39" t="s">
        <v>234</v>
      </c>
      <c r="F56" s="39" t="s">
        <v>50</v>
      </c>
      <c r="G56" s="38" t="s">
        <v>49</v>
      </c>
      <c r="H56" s="37" t="s">
        <v>28</v>
      </c>
      <c r="I56" s="36" t="s">
        <v>48</v>
      </c>
      <c r="J56" s="35"/>
      <c r="K56" s="34"/>
      <c r="L56" s="34"/>
      <c r="M56" s="34"/>
      <c r="N56" s="34"/>
      <c r="O56" s="34"/>
      <c r="P56" s="34"/>
      <c r="Q56" s="30"/>
      <c r="R56" s="50"/>
      <c r="S56" s="29"/>
      <c r="T56" s="28"/>
      <c r="U56" s="27"/>
      <c r="V56" s="32"/>
      <c r="W56" s="31"/>
      <c r="X56" s="31"/>
      <c r="Y56" s="30"/>
      <c r="Z56" s="32"/>
      <c r="AA56" s="31"/>
      <c r="AB56" s="31"/>
      <c r="AC56" s="30"/>
      <c r="AD56" s="32"/>
      <c r="AE56" s="31"/>
      <c r="AF56" s="31"/>
      <c r="AG56" s="30"/>
    </row>
    <row r="57" spans="1:33" ht="63.75" x14ac:dyDescent="0.3">
      <c r="A57" s="26">
        <f>COUNT(A$11:$A50)+1</f>
        <v>33</v>
      </c>
      <c r="B57" s="159" t="s">
        <v>233</v>
      </c>
      <c r="C57" s="40" t="s">
        <v>33</v>
      </c>
      <c r="D57" s="39" t="s">
        <v>232</v>
      </c>
      <c r="E57" s="39" t="s">
        <v>231</v>
      </c>
      <c r="F57" s="39" t="s">
        <v>230</v>
      </c>
      <c r="G57" s="38" t="s">
        <v>229</v>
      </c>
      <c r="H57" s="37" t="s">
        <v>28</v>
      </c>
      <c r="I57" s="36" t="s">
        <v>203</v>
      </c>
      <c r="J57" s="35"/>
      <c r="K57" s="34"/>
      <c r="L57" s="34"/>
      <c r="M57" s="34"/>
      <c r="N57" s="34"/>
      <c r="O57" s="34"/>
      <c r="P57" s="34"/>
      <c r="Q57" s="30"/>
      <c r="R57" s="50"/>
      <c r="S57" s="29" t="str">
        <f>IF(COUNTIF(Y57:AG57,"I")=0,"",COUNTIF(Y57:AG57,"I"))</f>
        <v/>
      </c>
      <c r="T57" s="28" t="str">
        <f>IF(COUNTIF(Y57:AG57,"N")=0,"",COUNTIF(Y57:AG57,"N"))</f>
        <v/>
      </c>
      <c r="U57" s="27" t="str">
        <f>IFERROR(S57/SUM(S57+T57)%,"")</f>
        <v/>
      </c>
      <c r="V57" s="32"/>
      <c r="W57" s="31"/>
      <c r="X57" s="31"/>
      <c r="Y57" s="30"/>
      <c r="Z57" s="32"/>
      <c r="AA57" s="31"/>
      <c r="AB57" s="31"/>
      <c r="AC57" s="30"/>
      <c r="AD57" s="32"/>
      <c r="AE57" s="31"/>
      <c r="AF57" s="31"/>
      <c r="AG57" s="30"/>
    </row>
    <row r="58" spans="1:33" ht="37.5" customHeight="1" x14ac:dyDescent="0.3">
      <c r="A58" s="26">
        <f>COUNT(A$11:$A57)+1</f>
        <v>34</v>
      </c>
      <c r="B58" s="159" t="s">
        <v>228</v>
      </c>
      <c r="C58" s="40" t="s">
        <v>33</v>
      </c>
      <c r="D58" s="39" t="s">
        <v>227</v>
      </c>
      <c r="E58" s="39" t="s">
        <v>226</v>
      </c>
      <c r="F58" s="39" t="s">
        <v>225</v>
      </c>
      <c r="G58" s="38" t="s">
        <v>36</v>
      </c>
      <c r="H58" s="37" t="s">
        <v>28</v>
      </c>
      <c r="I58" s="36" t="s">
        <v>203</v>
      </c>
      <c r="J58" s="35"/>
      <c r="K58" s="34"/>
      <c r="L58" s="34"/>
      <c r="M58" s="34"/>
      <c r="N58" s="34"/>
      <c r="O58" s="34"/>
      <c r="P58" s="34"/>
      <c r="Q58" s="30"/>
      <c r="R58" s="50"/>
      <c r="S58" s="29"/>
      <c r="T58" s="28"/>
      <c r="U58" s="27"/>
      <c r="V58" s="32"/>
      <c r="W58" s="31"/>
      <c r="X58" s="31"/>
      <c r="Y58" s="30"/>
      <c r="Z58" s="32"/>
      <c r="AA58" s="31"/>
      <c r="AB58" s="31"/>
      <c r="AC58" s="30"/>
      <c r="AD58" s="32"/>
      <c r="AE58" s="31"/>
      <c r="AF58" s="31"/>
      <c r="AG58" s="30"/>
    </row>
    <row r="59" spans="1:33" ht="37.5" customHeight="1" x14ac:dyDescent="0.3">
      <c r="A59" s="26"/>
      <c r="B59" s="159" t="s">
        <v>224</v>
      </c>
      <c r="C59" s="40" t="s">
        <v>33</v>
      </c>
      <c r="D59" s="39" t="s">
        <v>52</v>
      </c>
      <c r="E59" s="39" t="s">
        <v>223</v>
      </c>
      <c r="F59" s="39" t="s">
        <v>50</v>
      </c>
      <c r="G59" s="38" t="s">
        <v>49</v>
      </c>
      <c r="H59" s="37" t="s">
        <v>28</v>
      </c>
      <c r="I59" s="36" t="s">
        <v>48</v>
      </c>
      <c r="J59" s="35"/>
      <c r="K59" s="34"/>
      <c r="L59" s="34"/>
      <c r="M59" s="34"/>
      <c r="N59" s="34"/>
      <c r="O59" s="34"/>
      <c r="P59" s="34"/>
      <c r="Q59" s="30"/>
      <c r="R59" s="50"/>
      <c r="S59" s="29"/>
      <c r="T59" s="28"/>
      <c r="U59" s="27"/>
      <c r="V59" s="32"/>
      <c r="W59" s="31"/>
      <c r="X59" s="31"/>
      <c r="Y59" s="30"/>
      <c r="Z59" s="32"/>
      <c r="AA59" s="31"/>
      <c r="AB59" s="31"/>
      <c r="AC59" s="30"/>
      <c r="AD59" s="32"/>
      <c r="AE59" s="31"/>
      <c r="AF59" s="31"/>
      <c r="AG59" s="30"/>
    </row>
    <row r="60" spans="1:33" ht="37.5" customHeight="1" x14ac:dyDescent="0.3">
      <c r="A60" s="26">
        <f>COUNT(A$11:$A58)+1</f>
        <v>35</v>
      </c>
      <c r="B60" s="159" t="s">
        <v>25</v>
      </c>
      <c r="C60" s="40" t="s">
        <v>24</v>
      </c>
      <c r="D60" s="39" t="s">
        <v>23</v>
      </c>
      <c r="E60" s="39" t="s">
        <v>22</v>
      </c>
      <c r="F60" s="39" t="s">
        <v>21</v>
      </c>
      <c r="G60" s="38" t="s">
        <v>36</v>
      </c>
      <c r="H60" s="37" t="s">
        <v>19</v>
      </c>
      <c r="I60" s="36" t="s">
        <v>219</v>
      </c>
      <c r="J60" s="35"/>
      <c r="K60" s="34"/>
      <c r="L60" s="34"/>
      <c r="M60" s="34"/>
      <c r="N60" s="34"/>
      <c r="O60" s="34"/>
      <c r="P60" s="34"/>
      <c r="Q60" s="30"/>
      <c r="R60" s="50"/>
      <c r="S60" s="29" t="str">
        <f>IF(COUNTIF(Y60:AG60,"I")=0,"",COUNTIF(Y60:AG60,"I"))</f>
        <v/>
      </c>
      <c r="T60" s="28" t="str">
        <f>IF(COUNTIF(Y60:AG60,"N")=0,"",COUNTIF(Y60:AG60,"N"))</f>
        <v/>
      </c>
      <c r="U60" s="27" t="str">
        <f>IFERROR(S60/SUM(S60+T60)%,"")</f>
        <v/>
      </c>
      <c r="V60" s="32"/>
      <c r="W60" s="31"/>
      <c r="X60" s="31"/>
      <c r="Y60" s="30"/>
      <c r="Z60" s="32"/>
      <c r="AA60" s="31"/>
      <c r="AB60" s="31"/>
      <c r="AC60" s="30"/>
      <c r="AD60" s="32"/>
      <c r="AE60" s="31"/>
      <c r="AF60" s="31"/>
      <c r="AG60" s="30"/>
    </row>
    <row r="61" spans="1:33" ht="16.5" x14ac:dyDescent="0.3">
      <c r="A61" s="26">
        <f>COUNT(A$11:$A60)+1</f>
        <v>36</v>
      </c>
      <c r="B61" s="159"/>
      <c r="C61" s="53"/>
      <c r="D61" s="52"/>
      <c r="E61" s="51"/>
      <c r="F61" s="51"/>
      <c r="G61" s="38"/>
      <c r="H61" s="37"/>
      <c r="I61" s="36" t="s">
        <v>203</v>
      </c>
      <c r="J61" s="35"/>
      <c r="K61" s="34"/>
      <c r="L61" s="34"/>
      <c r="M61" s="34"/>
      <c r="N61" s="34"/>
      <c r="O61" s="34"/>
      <c r="P61" s="34"/>
      <c r="Q61" s="30"/>
      <c r="R61" s="50"/>
      <c r="S61" s="29" t="str">
        <f>IF(COUNTIF(Y61:AG61,"I")=0,"",COUNTIF(Y61:AG61,"I"))</f>
        <v/>
      </c>
      <c r="T61" s="28" t="str">
        <f>IF(COUNTIF(Y61:AG61,"N")=0,"",COUNTIF(Y61:AG61,"N"))</f>
        <v/>
      </c>
      <c r="U61" s="27" t="str">
        <f>IFERROR(S61/SUM(S61+T61)%,"")</f>
        <v/>
      </c>
      <c r="V61" s="32"/>
      <c r="W61" s="31"/>
      <c r="X61" s="31"/>
      <c r="Y61" s="30"/>
      <c r="Z61" s="32"/>
      <c r="AA61" s="31"/>
      <c r="AB61" s="31"/>
      <c r="AC61" s="30"/>
      <c r="AD61" s="32"/>
      <c r="AE61" s="31"/>
      <c r="AF61" s="31"/>
      <c r="AG61" s="30"/>
    </row>
    <row r="62" spans="1:33" ht="16.5" x14ac:dyDescent="0.3">
      <c r="A62" s="26">
        <f>COUNT(A$11:$A61)+1</f>
        <v>37</v>
      </c>
      <c r="B62" s="161" t="s">
        <v>15</v>
      </c>
      <c r="C62" s="49"/>
      <c r="D62" s="48"/>
      <c r="E62" s="42"/>
      <c r="F62" s="42"/>
      <c r="G62" s="47"/>
      <c r="H62" s="46"/>
      <c r="I62" s="45"/>
      <c r="J62" s="43"/>
      <c r="K62" s="42"/>
      <c r="L62" s="42"/>
      <c r="M62" s="42"/>
      <c r="N62" s="42"/>
      <c r="O62" s="42"/>
      <c r="P62" s="42"/>
      <c r="Q62" s="41"/>
      <c r="R62" s="44"/>
      <c r="S62" s="43"/>
      <c r="T62" s="42"/>
      <c r="U62" s="41"/>
      <c r="V62" s="32"/>
      <c r="W62" s="31"/>
      <c r="X62" s="31"/>
      <c r="Y62" s="41"/>
      <c r="Z62" s="32"/>
      <c r="AA62" s="31"/>
      <c r="AB62" s="31"/>
      <c r="AC62" s="41"/>
      <c r="AD62" s="32"/>
      <c r="AE62" s="31"/>
      <c r="AF62" s="31"/>
      <c r="AG62" s="41"/>
    </row>
    <row r="63" spans="1:33" ht="16.5" x14ac:dyDescent="0.3">
      <c r="A63" s="26">
        <f>COUNT(A$11:$A62)+1</f>
        <v>38</v>
      </c>
      <c r="B63" s="159"/>
      <c r="C63" s="40" t="s">
        <v>13</v>
      </c>
      <c r="D63" s="39"/>
      <c r="E63" s="39"/>
      <c r="F63" s="39"/>
      <c r="G63" s="38"/>
      <c r="H63" s="37"/>
      <c r="I63" s="36" t="s">
        <v>203</v>
      </c>
      <c r="J63" s="35"/>
      <c r="K63" s="34"/>
      <c r="L63" s="34"/>
      <c r="M63" s="34"/>
      <c r="N63" s="34"/>
      <c r="O63" s="34"/>
      <c r="P63" s="34"/>
      <c r="Q63" s="30"/>
      <c r="R63" s="33"/>
      <c r="S63" s="29" t="str">
        <f t="shared" ref="S63:S69" si="6">IF(COUNTIF(Y63:AG63,"I")=0,"",COUNTIF(Y63:AG63,"I"))</f>
        <v/>
      </c>
      <c r="T63" s="28" t="str">
        <f t="shared" ref="T63:T69" si="7">IF(COUNTIF(Y63:AG63,"N")=0,"",COUNTIF(Y63:AG63,"N"))</f>
        <v/>
      </c>
      <c r="U63" s="27" t="str">
        <f t="shared" ref="U63:U69" si="8">IFERROR(S63/SUM(S63+T63)%,"")</f>
        <v/>
      </c>
      <c r="V63" s="32"/>
      <c r="W63" s="31"/>
      <c r="X63" s="31"/>
      <c r="Y63" s="30"/>
      <c r="Z63" s="32"/>
      <c r="AA63" s="31"/>
      <c r="AB63" s="31"/>
      <c r="AC63" s="30"/>
      <c r="AD63" s="32"/>
      <c r="AE63" s="31"/>
      <c r="AF63" s="31"/>
      <c r="AG63" s="30"/>
    </row>
    <row r="64" spans="1:33" ht="16.5" x14ac:dyDescent="0.3">
      <c r="A64" s="26">
        <f>COUNT(A$11:$A63)+1</f>
        <v>39</v>
      </c>
      <c r="B64" s="159" t="s">
        <v>14</v>
      </c>
      <c r="C64" s="40" t="s">
        <v>13</v>
      </c>
      <c r="D64" s="39"/>
      <c r="E64" s="39"/>
      <c r="F64" s="39"/>
      <c r="G64" s="38"/>
      <c r="H64" s="37"/>
      <c r="I64" s="36" t="s">
        <v>203</v>
      </c>
      <c r="J64" s="35"/>
      <c r="K64" s="34"/>
      <c r="L64" s="34"/>
      <c r="M64" s="34"/>
      <c r="N64" s="34"/>
      <c r="O64" s="34"/>
      <c r="P64" s="34"/>
      <c r="Q64" s="30"/>
      <c r="R64" s="33"/>
      <c r="S64" s="29" t="str">
        <f t="shared" si="6"/>
        <v/>
      </c>
      <c r="T64" s="28" t="str">
        <f t="shared" si="7"/>
        <v/>
      </c>
      <c r="U64" s="27" t="str">
        <f t="shared" si="8"/>
        <v/>
      </c>
      <c r="V64" s="32"/>
      <c r="W64" s="31"/>
      <c r="X64" s="31"/>
      <c r="Y64" s="30"/>
      <c r="Z64" s="32"/>
      <c r="AA64" s="31"/>
      <c r="AB64" s="31"/>
      <c r="AC64" s="30"/>
      <c r="AD64" s="32"/>
      <c r="AE64" s="31"/>
      <c r="AF64" s="31"/>
      <c r="AG64" s="30"/>
    </row>
    <row r="65" spans="1:33" ht="16.5" x14ac:dyDescent="0.3">
      <c r="A65" s="26">
        <f>COUNT(A$11:$A64)+1</f>
        <v>40</v>
      </c>
      <c r="B65" s="159"/>
      <c r="C65" s="40" t="s">
        <v>13</v>
      </c>
      <c r="D65" s="39"/>
      <c r="E65" s="39"/>
      <c r="F65" s="39"/>
      <c r="G65" s="38"/>
      <c r="H65" s="37"/>
      <c r="I65" s="36" t="s">
        <v>203</v>
      </c>
      <c r="J65" s="35"/>
      <c r="K65" s="34"/>
      <c r="L65" s="34"/>
      <c r="M65" s="34"/>
      <c r="N65" s="34"/>
      <c r="O65" s="34"/>
      <c r="P65" s="34"/>
      <c r="Q65" s="30"/>
      <c r="R65" s="33"/>
      <c r="S65" s="29" t="str">
        <f t="shared" si="6"/>
        <v/>
      </c>
      <c r="T65" s="28" t="str">
        <f t="shared" si="7"/>
        <v/>
      </c>
      <c r="U65" s="27" t="str">
        <f t="shared" si="8"/>
        <v/>
      </c>
      <c r="V65" s="32"/>
      <c r="W65" s="31"/>
      <c r="X65" s="31"/>
      <c r="Y65" s="30"/>
      <c r="Z65" s="32"/>
      <c r="AA65" s="31"/>
      <c r="AB65" s="31"/>
      <c r="AC65" s="30"/>
      <c r="AD65" s="32"/>
      <c r="AE65" s="31"/>
      <c r="AF65" s="31"/>
      <c r="AG65" s="30"/>
    </row>
    <row r="66" spans="1:33" ht="16.5" x14ac:dyDescent="0.3">
      <c r="A66" s="26">
        <f>COUNT(A$11:$A65)+1</f>
        <v>41</v>
      </c>
      <c r="B66" s="159" t="s">
        <v>14</v>
      </c>
      <c r="C66" s="40" t="s">
        <v>13</v>
      </c>
      <c r="D66" s="39"/>
      <c r="E66" s="39"/>
      <c r="F66" s="39"/>
      <c r="G66" s="38"/>
      <c r="H66" s="37"/>
      <c r="I66" s="36" t="s">
        <v>203</v>
      </c>
      <c r="J66" s="35"/>
      <c r="K66" s="34"/>
      <c r="L66" s="34"/>
      <c r="M66" s="34"/>
      <c r="N66" s="34"/>
      <c r="O66" s="34"/>
      <c r="P66" s="34"/>
      <c r="Q66" s="30"/>
      <c r="R66" s="33"/>
      <c r="S66" s="29" t="str">
        <f t="shared" si="6"/>
        <v/>
      </c>
      <c r="T66" s="28" t="str">
        <f t="shared" si="7"/>
        <v/>
      </c>
      <c r="U66" s="27" t="str">
        <f t="shared" si="8"/>
        <v/>
      </c>
      <c r="V66" s="32"/>
      <c r="W66" s="31"/>
      <c r="X66" s="31"/>
      <c r="Y66" s="30"/>
      <c r="Z66" s="32"/>
      <c r="AA66" s="31"/>
      <c r="AB66" s="31"/>
      <c r="AC66" s="30"/>
      <c r="AD66" s="32"/>
      <c r="AE66" s="31"/>
      <c r="AF66" s="31"/>
      <c r="AG66" s="30"/>
    </row>
    <row r="67" spans="1:33" ht="16.5" x14ac:dyDescent="0.3">
      <c r="A67" s="26">
        <f>COUNT(A$11:$A66)+1</f>
        <v>42</v>
      </c>
      <c r="B67" s="159"/>
      <c r="C67" s="40" t="s">
        <v>13</v>
      </c>
      <c r="D67" s="39"/>
      <c r="E67" s="39"/>
      <c r="F67" s="39"/>
      <c r="G67" s="38"/>
      <c r="H67" s="37"/>
      <c r="I67" s="36" t="s">
        <v>203</v>
      </c>
      <c r="J67" s="35"/>
      <c r="K67" s="34"/>
      <c r="L67" s="34"/>
      <c r="M67" s="34"/>
      <c r="N67" s="34"/>
      <c r="O67" s="34"/>
      <c r="P67" s="34"/>
      <c r="Q67" s="30"/>
      <c r="R67" s="33"/>
      <c r="S67" s="29" t="str">
        <f t="shared" si="6"/>
        <v/>
      </c>
      <c r="T67" s="28" t="str">
        <f t="shared" si="7"/>
        <v/>
      </c>
      <c r="U67" s="27" t="str">
        <f t="shared" si="8"/>
        <v/>
      </c>
      <c r="V67" s="32"/>
      <c r="W67" s="31"/>
      <c r="X67" s="31"/>
      <c r="Y67" s="30"/>
      <c r="Z67" s="32"/>
      <c r="AA67" s="31"/>
      <c r="AB67" s="31"/>
      <c r="AC67" s="30"/>
      <c r="AD67" s="32"/>
      <c r="AE67" s="31"/>
      <c r="AF67" s="31"/>
      <c r="AG67" s="30"/>
    </row>
    <row r="68" spans="1:33" ht="16.5" x14ac:dyDescent="0.3">
      <c r="A68" s="26">
        <f>COUNT(A$11:$A67)+1</f>
        <v>43</v>
      </c>
      <c r="B68" s="162" t="s">
        <v>14</v>
      </c>
      <c r="C68" s="40" t="s">
        <v>13</v>
      </c>
      <c r="D68" s="39"/>
      <c r="E68" s="39"/>
      <c r="F68" s="39"/>
      <c r="G68" s="38"/>
      <c r="H68" s="37"/>
      <c r="I68" s="36" t="s">
        <v>203</v>
      </c>
      <c r="J68" s="35"/>
      <c r="K68" s="34"/>
      <c r="L68" s="34"/>
      <c r="M68" s="34"/>
      <c r="N68" s="34"/>
      <c r="O68" s="34"/>
      <c r="P68" s="34"/>
      <c r="Q68" s="30"/>
      <c r="R68" s="33"/>
      <c r="S68" s="29" t="str">
        <f t="shared" si="6"/>
        <v/>
      </c>
      <c r="T68" s="28" t="str">
        <f t="shared" si="7"/>
        <v/>
      </c>
      <c r="U68" s="27" t="str">
        <f t="shared" si="8"/>
        <v/>
      </c>
      <c r="V68" s="32"/>
      <c r="W68" s="31"/>
      <c r="X68" s="31"/>
      <c r="Y68" s="30"/>
      <c r="Z68" s="32"/>
      <c r="AA68" s="31"/>
      <c r="AB68" s="31"/>
      <c r="AC68" s="30"/>
      <c r="AD68" s="32"/>
      <c r="AE68" s="31"/>
      <c r="AF68" s="31"/>
      <c r="AG68" s="30"/>
    </row>
    <row r="69" spans="1:33" ht="17.25" thickBot="1" x14ac:dyDescent="0.35">
      <c r="A69" s="163">
        <f>COUNT(A$11:$A68)+1</f>
        <v>44</v>
      </c>
      <c r="B69" s="164"/>
      <c r="C69" s="25" t="s">
        <v>13</v>
      </c>
      <c r="D69" s="24"/>
      <c r="E69" s="24"/>
      <c r="F69" s="24"/>
      <c r="G69" s="23"/>
      <c r="H69" s="22"/>
      <c r="I69" s="21" t="s">
        <v>203</v>
      </c>
      <c r="J69" s="20"/>
      <c r="K69" s="19"/>
      <c r="L69" s="19"/>
      <c r="M69" s="19"/>
      <c r="N69" s="19"/>
      <c r="O69" s="19"/>
      <c r="P69" s="19"/>
      <c r="Q69" s="15"/>
      <c r="R69" s="18"/>
      <c r="S69" s="14" t="str">
        <f t="shared" si="6"/>
        <v/>
      </c>
      <c r="T69" s="13" t="str">
        <f t="shared" si="7"/>
        <v/>
      </c>
      <c r="U69" s="12" t="str">
        <f t="shared" si="8"/>
        <v/>
      </c>
      <c r="V69" s="17"/>
      <c r="W69" s="16"/>
      <c r="X69" s="16"/>
      <c r="Y69" s="15"/>
      <c r="Z69" s="17"/>
      <c r="AA69" s="16"/>
      <c r="AB69" s="16"/>
      <c r="AC69" s="15"/>
      <c r="AD69" s="17"/>
      <c r="AE69" s="16"/>
      <c r="AF69" s="16"/>
      <c r="AG69" s="15"/>
    </row>
    <row r="70" spans="1:33" x14ac:dyDescent="0.2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</row>
    <row r="71" spans="1:33" x14ac:dyDescent="0.2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</row>
    <row r="72" spans="1:33" ht="18" x14ac:dyDescent="0.25">
      <c r="A72" s="6" t="s">
        <v>10</v>
      </c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</row>
    <row r="73" spans="1:33" ht="18" x14ac:dyDescent="0.25">
      <c r="A73" s="11"/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  <c r="AF73" s="10"/>
      <c r="AG73" s="10"/>
    </row>
    <row r="74" spans="1:33" ht="18" x14ac:dyDescent="0.25">
      <c r="A74" s="9" t="s">
        <v>9</v>
      </c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</row>
    <row r="75" spans="1:33" x14ac:dyDescent="0.2">
      <c r="A75" s="7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</row>
    <row r="76" spans="1:33" x14ac:dyDescent="0.2">
      <c r="A76" s="6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</row>
    <row r="77" spans="1:33" ht="15.75" x14ac:dyDescent="0.25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</row>
    <row r="78" spans="1:33" x14ac:dyDescent="0.2">
      <c r="B78" s="2" t="s">
        <v>504</v>
      </c>
      <c r="C78" s="2"/>
      <c r="D78" s="2"/>
      <c r="E78" s="3"/>
    </row>
    <row r="79" spans="1:33" x14ac:dyDescent="0.2">
      <c r="B79" s="2" t="s">
        <v>8</v>
      </c>
      <c r="C79" s="2"/>
      <c r="D79" s="2"/>
      <c r="E79" s="3"/>
    </row>
    <row r="80" spans="1:33" x14ac:dyDescent="0.2">
      <c r="B80" s="3" t="s">
        <v>7</v>
      </c>
      <c r="C80" s="3"/>
      <c r="D80" s="3"/>
      <c r="E80" s="3"/>
    </row>
    <row r="81" spans="2:5" x14ac:dyDescent="0.2">
      <c r="B81" s="2" t="s">
        <v>6</v>
      </c>
      <c r="C81" s="2"/>
      <c r="D81" s="2"/>
      <c r="E81" s="3"/>
    </row>
    <row r="82" spans="2:5" x14ac:dyDescent="0.2">
      <c r="B82" s="3" t="s">
        <v>5</v>
      </c>
      <c r="C82" s="3"/>
      <c r="D82" s="3"/>
      <c r="E82" s="3"/>
    </row>
    <row r="83" spans="2:5" x14ac:dyDescent="0.2">
      <c r="B83" s="3" t="s">
        <v>4</v>
      </c>
      <c r="C83" s="3"/>
      <c r="D83" s="3"/>
      <c r="E83" s="3"/>
    </row>
    <row r="84" spans="2:5" x14ac:dyDescent="0.2">
      <c r="B84" s="2" t="s">
        <v>3</v>
      </c>
      <c r="C84" s="2"/>
      <c r="D84" s="2"/>
      <c r="E84" s="3"/>
    </row>
    <row r="85" spans="2:5" x14ac:dyDescent="0.2">
      <c r="B85" s="3" t="s">
        <v>2</v>
      </c>
      <c r="C85" s="3"/>
      <c r="D85" s="3"/>
      <c r="E85" s="3"/>
    </row>
    <row r="86" spans="2:5" x14ac:dyDescent="0.2">
      <c r="B86" s="2" t="s">
        <v>1</v>
      </c>
      <c r="C86" s="2"/>
      <c r="D86" s="2"/>
      <c r="E86" s="3"/>
    </row>
    <row r="87" spans="2:5" x14ac:dyDescent="0.2">
      <c r="B87" s="2" t="s">
        <v>0</v>
      </c>
      <c r="C87" s="2"/>
    </row>
  </sheetData>
  <mergeCells count="9">
    <mergeCell ref="R11:R16"/>
    <mergeCell ref="V11:W11"/>
    <mergeCell ref="Z11:AA11"/>
    <mergeCell ref="AD11:AE11"/>
    <mergeCell ref="I11:I16"/>
    <mergeCell ref="J11:N15"/>
    <mergeCell ref="O11:O15"/>
    <mergeCell ref="P11:P15"/>
    <mergeCell ref="Q11:Q15"/>
  </mergeCells>
  <dataValidations count="9">
    <dataValidation type="list" allowBlank="1" showInputMessage="1" showErrorMessage="1" sqref="I63:I69 I27:I61 I18:I25">
      <formula1>$AS$1:$AS$34</formula1>
    </dataValidation>
    <dataValidation type="list" allowBlank="1" showInputMessage="1" showErrorMessage="1" sqref="AG63:AG69 Q63:Q69 Y63:Y69 AC18:AC25 Y18:Y25 AG18:AG25 Q18:Q25 O18:O25 O63:O69 AC63:AC69 O27:O61 Q27:Q61 Y27:Y61 AC27:AC61 AG27:AG61">
      <formula1>$AP$1:$AR$1</formula1>
    </dataValidation>
    <dataValidation type="list" allowBlank="1" showInputMessage="1" showErrorMessage="1" sqref="C18:C25 C63:C69 C27:C60">
      <formula1>$AW$1:$AW$11</formula1>
    </dataValidation>
    <dataValidation type="list" allowBlank="1" showInputMessage="1" showErrorMessage="1" sqref="N63:N69 N27:N61 N18:N25">
      <formula1>$N$16</formula1>
    </dataValidation>
    <dataValidation type="list" allowBlank="1" showInputMessage="1" showErrorMessage="1" sqref="M18:M25 M27:M61 M63:M69">
      <formula1>$M$16</formula1>
    </dataValidation>
    <dataValidation type="list" allowBlank="1" showInputMessage="1" showErrorMessage="1" sqref="L18:L25 L27:L61 L63:L69">
      <formula1>$L$16</formula1>
    </dataValidation>
    <dataValidation type="list" allowBlank="1" showInputMessage="1" showErrorMessage="1" sqref="K63:K69 K27:K61 K18:K25">
      <formula1>$K$16</formula1>
    </dataValidation>
    <dataValidation type="list" allowBlank="1" showInputMessage="1" showErrorMessage="1" sqref="J18:J25 J27:J61 J63:J69">
      <formula1>$J$16</formula1>
    </dataValidation>
    <dataValidation type="list" allowBlank="1" showInputMessage="1" showErrorMessage="1" sqref="P63:P69 P18:P25 P27:P61">
      <formula1>$AM$1:$AO$1</formula1>
    </dataValidation>
  </dataValidations>
  <hyperlinks>
    <hyperlink ref="AH1" location="TARTALOM!A1" display=" &lt; Tartalom"/>
  </hyperlinks>
  <pageMargins left="0.70866141732283472" right="0.70866141732283472" top="0.70866141732283472" bottom="0.70866141732283472" header="0.51181102362204722" footer="0.51181102362204722"/>
  <pageSetup paperSize="9" scale="64" orientation="portrait" r:id="rId1"/>
  <headerFooter alignWithMargins="0">
    <oddFooter>&amp;L&amp;"Arial Narrow,Normál"&amp;8&amp;F/&amp;A&amp;C &amp;"Arial Narrow,Normál"&amp;8&amp;P/&amp;N&amp;R&amp;"Arial Narrow,Normál"&amp;8DigitAudit/AuditDok</oddFooter>
  </headerFooter>
  <rowBreaks count="1" manualBreakCount="1">
    <brk id="76" max="16383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X96"/>
  <sheetViews>
    <sheetView showGridLines="0" zoomScaleNormal="100" workbookViewId="0">
      <selection activeCell="A16" sqref="A16:XFD16"/>
    </sheetView>
  </sheetViews>
  <sheetFormatPr defaultRowHeight="12.75" x14ac:dyDescent="0.2"/>
  <cols>
    <col min="1" max="1" width="6.375" style="1" customWidth="1"/>
    <col min="2" max="2" width="40" style="1" customWidth="1"/>
    <col min="3" max="3" width="13.625" style="1" customWidth="1"/>
    <col min="4" max="4" width="13.5" style="1" customWidth="1"/>
    <col min="5" max="6" width="15.25" style="1" customWidth="1"/>
    <col min="7" max="8" width="8.75" style="1" customWidth="1"/>
    <col min="9" max="9" width="10.875" style="1" customWidth="1"/>
    <col min="10" max="10" width="4.75" style="1" customWidth="1"/>
    <col min="11" max="14" width="3.625" style="1" customWidth="1"/>
    <col min="15" max="15" width="9.875" style="1" customWidth="1"/>
    <col min="16" max="17" width="10.875" style="1" customWidth="1"/>
    <col min="18" max="21" width="15.25" style="133" customWidth="1"/>
    <col min="22" max="22" width="9.25" style="1" customWidth="1"/>
    <col min="23" max="23" width="21.5" style="1" customWidth="1"/>
    <col min="24" max="24" width="3.375" style="1" customWidth="1"/>
    <col min="25" max="25" width="10.875" style="1" customWidth="1"/>
    <col min="26" max="26" width="9.25" style="1" customWidth="1"/>
    <col min="27" max="27" width="21.5" style="1" customWidth="1"/>
    <col min="28" max="28" width="3.375" style="1" customWidth="1"/>
    <col min="29" max="29" width="10.875" style="1" customWidth="1"/>
    <col min="30" max="30" width="9.25" style="1" customWidth="1"/>
    <col min="31" max="31" width="21.5" style="1" customWidth="1"/>
    <col min="32" max="32" width="3.375" style="1" customWidth="1"/>
    <col min="33" max="33" width="10.875" style="1" customWidth="1"/>
    <col min="34" max="34" width="8.875" style="1" customWidth="1"/>
    <col min="35" max="35" width="9" style="1"/>
    <col min="36" max="36" width="8.5" style="1" customWidth="1"/>
    <col min="37" max="16384" width="9" style="1"/>
  </cols>
  <sheetData>
    <row r="1" spans="1:50" ht="16.5" x14ac:dyDescent="0.3">
      <c r="A1" s="110" t="s">
        <v>490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120"/>
      <c r="S1" s="120"/>
      <c r="T1" s="120"/>
      <c r="U1" s="120"/>
      <c r="V1" s="96"/>
      <c r="W1" s="96"/>
      <c r="X1" s="96"/>
      <c r="Y1" s="96"/>
      <c r="Z1" s="96"/>
      <c r="AA1" s="96"/>
      <c r="AB1" s="96"/>
      <c r="AC1" s="96"/>
      <c r="AD1" s="96"/>
      <c r="AE1" s="96"/>
      <c r="AF1" s="96"/>
      <c r="AG1" s="96"/>
      <c r="AH1" s="112" t="s">
        <v>221</v>
      </c>
      <c r="AK1" s="111" t="s">
        <v>220</v>
      </c>
      <c r="AL1" s="111" t="s">
        <v>41</v>
      </c>
      <c r="AM1" s="111" t="s">
        <v>17</v>
      </c>
      <c r="AN1" s="111" t="s">
        <v>41</v>
      </c>
      <c r="AO1" s="111" t="s">
        <v>47</v>
      </c>
      <c r="AP1" s="111" t="s">
        <v>16</v>
      </c>
      <c r="AQ1" s="111" t="s">
        <v>11</v>
      </c>
      <c r="AR1" s="111" t="s">
        <v>113</v>
      </c>
      <c r="AS1" s="1" t="s">
        <v>219</v>
      </c>
      <c r="AV1" s="1" t="s">
        <v>218</v>
      </c>
      <c r="AW1" s="1" t="s">
        <v>48</v>
      </c>
    </row>
    <row r="2" spans="1:50" ht="14.25" customHeight="1" x14ac:dyDescent="0.3">
      <c r="A2" s="97"/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121"/>
      <c r="S2" s="121"/>
      <c r="T2" s="121"/>
      <c r="U2" s="121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7"/>
      <c r="AG2" s="97"/>
      <c r="AH2" s="109" t="s">
        <v>217</v>
      </c>
      <c r="AI2" s="99" t="s">
        <v>216</v>
      </c>
      <c r="AS2" s="1" t="s">
        <v>48</v>
      </c>
      <c r="AV2" s="1" t="s">
        <v>215</v>
      </c>
      <c r="AW2" s="1" t="s">
        <v>135</v>
      </c>
    </row>
    <row r="3" spans="1:50" ht="16.5" x14ac:dyDescent="0.3">
      <c r="A3" s="110" t="s">
        <v>492</v>
      </c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R3" s="121"/>
      <c r="S3" s="121"/>
      <c r="T3" s="121"/>
      <c r="U3" s="121"/>
      <c r="V3" s="97"/>
      <c r="W3" s="97"/>
      <c r="X3" s="97"/>
      <c r="Y3" s="97"/>
      <c r="Z3" s="97"/>
      <c r="AA3" s="97"/>
      <c r="AB3" s="97"/>
      <c r="AC3" s="97"/>
      <c r="AD3" s="97"/>
      <c r="AE3" s="97"/>
      <c r="AF3" s="97"/>
      <c r="AG3" s="97"/>
      <c r="AH3" s="109" t="s">
        <v>214</v>
      </c>
      <c r="AI3" s="99" t="s">
        <v>213</v>
      </c>
      <c r="AS3" s="1" t="s">
        <v>83</v>
      </c>
      <c r="AV3" s="1" t="s">
        <v>211</v>
      </c>
      <c r="AW3" s="1" t="s">
        <v>77</v>
      </c>
    </row>
    <row r="4" spans="1:50" ht="18" customHeight="1" thickBot="1" x14ac:dyDescent="0.25">
      <c r="A4" s="104"/>
      <c r="B4" s="104" t="str">
        <f>CONCATENATE("Ügyfél:   ",Alapa!$C$17)</f>
        <v xml:space="preserve">Ügyfél:   </v>
      </c>
      <c r="C4" s="103" t="s">
        <v>210</v>
      </c>
      <c r="D4" s="108"/>
      <c r="E4" s="106"/>
      <c r="F4" s="146"/>
      <c r="G4" s="97"/>
      <c r="H4" s="97"/>
      <c r="I4" s="97"/>
      <c r="J4" s="97"/>
      <c r="K4" s="97"/>
      <c r="L4" s="97"/>
      <c r="M4" s="97"/>
      <c r="N4" s="97"/>
      <c r="O4" s="97"/>
      <c r="P4" s="97"/>
      <c r="Q4" s="97"/>
      <c r="R4" s="121"/>
      <c r="S4" s="121"/>
      <c r="T4" s="121"/>
      <c r="U4" s="121"/>
      <c r="V4" s="97"/>
      <c r="W4" s="97"/>
      <c r="X4" s="97"/>
      <c r="Y4" s="97"/>
      <c r="Z4" s="97"/>
      <c r="AA4" s="97"/>
      <c r="AB4" s="97"/>
      <c r="AC4" s="97"/>
      <c r="AD4" s="97"/>
      <c r="AE4" s="97"/>
      <c r="AF4" s="97"/>
      <c r="AG4" s="97"/>
      <c r="AS4" s="1" t="s">
        <v>212</v>
      </c>
      <c r="AV4" s="1" t="s">
        <v>209</v>
      </c>
      <c r="AW4" s="1" t="s">
        <v>33</v>
      </c>
    </row>
    <row r="5" spans="1:50" ht="15.75" customHeight="1" thickBot="1" x14ac:dyDescent="0.35">
      <c r="A5" s="104"/>
      <c r="B5" s="104" t="str">
        <f>CONCATENATE("Fordulónap: ",Alapa!$C$12)</f>
        <v xml:space="preserve">Fordulónap: </v>
      </c>
      <c r="C5" s="103" t="s">
        <v>208</v>
      </c>
      <c r="D5" s="101" t="e">
        <f>VLOOKUP(AI5,Alapa!$G$2:$H$22,2)</f>
        <v>#N/A</v>
      </c>
      <c r="E5" s="101" t="s">
        <v>207</v>
      </c>
      <c r="F5" s="147" t="str">
        <f>IF(Alapa!$N$2=0," ",Alapa!$N$2)</f>
        <v xml:space="preserve"> </v>
      </c>
      <c r="G5" s="97"/>
      <c r="H5" s="97"/>
      <c r="I5" s="97"/>
      <c r="J5" s="97"/>
      <c r="K5" s="97"/>
      <c r="L5" s="97"/>
      <c r="M5" s="97"/>
      <c r="N5" s="97"/>
      <c r="O5" s="97"/>
      <c r="P5" s="97"/>
      <c r="Q5" s="97"/>
      <c r="R5" s="121"/>
      <c r="S5" s="121"/>
      <c r="T5" s="121"/>
      <c r="U5" s="121"/>
      <c r="V5" s="97"/>
      <c r="W5" s="97"/>
      <c r="X5" s="97"/>
      <c r="Y5" s="97"/>
      <c r="Z5" s="97"/>
      <c r="AA5" s="97"/>
      <c r="AB5" s="97"/>
      <c r="AC5" s="97"/>
      <c r="AD5" s="97"/>
      <c r="AE5" s="97"/>
      <c r="AF5" s="97"/>
      <c r="AG5" s="97"/>
      <c r="AH5" s="99" t="s">
        <v>206</v>
      </c>
      <c r="AI5" s="98">
        <v>1</v>
      </c>
      <c r="AS5" s="1" t="s">
        <v>12</v>
      </c>
      <c r="AV5" s="1" t="s">
        <v>204</v>
      </c>
      <c r="AW5" s="1" t="s">
        <v>59</v>
      </c>
    </row>
    <row r="6" spans="1:50" ht="16.5" x14ac:dyDescent="0.3">
      <c r="A6" s="31"/>
      <c r="B6" s="31"/>
      <c r="C6" s="31"/>
      <c r="D6" s="31"/>
      <c r="E6" s="31"/>
      <c r="F6" s="31"/>
      <c r="G6" s="31"/>
      <c r="H6" s="31"/>
      <c r="I6" s="97"/>
      <c r="J6" s="31"/>
      <c r="K6" s="31"/>
      <c r="L6" s="31"/>
      <c r="M6" s="31"/>
      <c r="N6" s="31"/>
      <c r="O6" s="97"/>
      <c r="P6" s="97"/>
      <c r="Q6" s="97"/>
      <c r="R6" s="121"/>
      <c r="S6" s="121"/>
      <c r="T6" s="121"/>
      <c r="U6" s="121"/>
      <c r="V6" s="97"/>
      <c r="W6" s="97"/>
      <c r="X6" s="97"/>
      <c r="Y6" s="97"/>
      <c r="Z6" s="97"/>
      <c r="AA6" s="97"/>
      <c r="AB6" s="97"/>
      <c r="AC6" s="97"/>
      <c r="AD6" s="97"/>
      <c r="AE6" s="97"/>
      <c r="AF6" s="97"/>
      <c r="AG6" s="97"/>
      <c r="AS6" s="1" t="s">
        <v>205</v>
      </c>
      <c r="AV6" s="1" t="s">
        <v>202</v>
      </c>
      <c r="AW6" s="1" t="s">
        <v>45</v>
      </c>
    </row>
    <row r="7" spans="1:50" x14ac:dyDescent="0.2">
      <c r="A7" s="95" t="s">
        <v>201</v>
      </c>
      <c r="B7" s="96" t="s">
        <v>200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120"/>
      <c r="S7" s="120"/>
      <c r="T7" s="120"/>
      <c r="U7" s="120"/>
      <c r="V7" s="96"/>
      <c r="W7" s="96"/>
      <c r="X7" s="96"/>
      <c r="Y7" s="96"/>
      <c r="Z7" s="96"/>
      <c r="AA7" s="96"/>
      <c r="AB7" s="96"/>
      <c r="AC7" s="96"/>
      <c r="AD7" s="96"/>
      <c r="AE7" s="96"/>
      <c r="AF7" s="96"/>
      <c r="AG7" s="96"/>
      <c r="AS7" s="1" t="s">
        <v>203</v>
      </c>
      <c r="AV7" s="1" t="s">
        <v>198</v>
      </c>
      <c r="AW7" s="1" t="s">
        <v>491</v>
      </c>
    </row>
    <row r="8" spans="1:50" x14ac:dyDescent="0.2">
      <c r="A8" s="95" t="s">
        <v>196</v>
      </c>
      <c r="B8" s="96" t="s">
        <v>195</v>
      </c>
      <c r="C8" s="96"/>
      <c r="D8" s="96"/>
      <c r="E8" s="96"/>
      <c r="F8" s="96"/>
      <c r="G8" s="96"/>
      <c r="H8" s="96"/>
      <c r="I8" s="96"/>
      <c r="J8" s="96"/>
      <c r="K8" s="96"/>
      <c r="L8" s="96"/>
      <c r="M8" s="96"/>
      <c r="N8" s="96"/>
      <c r="O8" s="96"/>
      <c r="P8" s="96"/>
      <c r="Q8" s="96"/>
      <c r="R8" s="96"/>
      <c r="S8" s="96"/>
      <c r="T8" s="96"/>
      <c r="U8" s="96"/>
      <c r="V8" s="96"/>
      <c r="W8" s="96"/>
      <c r="X8" s="96"/>
      <c r="Y8" s="96"/>
      <c r="Z8" s="96"/>
      <c r="AA8" s="96"/>
      <c r="AB8" s="96"/>
      <c r="AC8" s="96"/>
      <c r="AD8" s="96"/>
      <c r="AE8" s="96"/>
      <c r="AF8" s="96"/>
      <c r="AG8" s="96"/>
      <c r="AS8" s="1" t="s">
        <v>385</v>
      </c>
      <c r="AV8" s="1" t="s">
        <v>193</v>
      </c>
      <c r="AW8" s="1" t="s">
        <v>197</v>
      </c>
    </row>
    <row r="9" spans="1:50" x14ac:dyDescent="0.2">
      <c r="A9" s="95" t="s">
        <v>191</v>
      </c>
      <c r="B9" s="5" t="s">
        <v>190</v>
      </c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96"/>
      <c r="P9" s="96"/>
      <c r="Q9" s="96"/>
      <c r="R9" s="96"/>
      <c r="S9" s="96"/>
      <c r="T9" s="96"/>
      <c r="U9" s="96"/>
      <c r="V9" s="96"/>
      <c r="W9" s="96"/>
      <c r="X9" s="96"/>
      <c r="Y9" s="96"/>
      <c r="Z9" s="96"/>
      <c r="AA9" s="96"/>
      <c r="AB9" s="5"/>
      <c r="AC9" s="5"/>
      <c r="AD9" s="5"/>
      <c r="AE9" s="5"/>
      <c r="AF9" s="5"/>
      <c r="AG9" s="5"/>
      <c r="AS9" s="1" t="s">
        <v>199</v>
      </c>
      <c r="AV9" s="1" t="s">
        <v>188</v>
      </c>
      <c r="AW9" s="1" t="s">
        <v>192</v>
      </c>
    </row>
    <row r="10" spans="1:50" ht="13.5" thickBot="1" x14ac:dyDescent="0.25">
      <c r="A10" s="94"/>
      <c r="B10" s="92"/>
      <c r="C10" s="150" t="s">
        <v>502</v>
      </c>
      <c r="D10" s="92"/>
      <c r="E10" s="5"/>
      <c r="F10" s="92"/>
      <c r="G10" s="92"/>
      <c r="H10" s="92"/>
      <c r="I10" s="92"/>
      <c r="J10" s="92"/>
      <c r="K10" s="92"/>
      <c r="L10" s="92"/>
      <c r="M10" s="92"/>
      <c r="N10" s="92"/>
      <c r="O10" s="5"/>
      <c r="P10" s="5"/>
      <c r="Q10" s="5"/>
      <c r="R10" s="93"/>
      <c r="S10" s="92"/>
      <c r="T10" s="92"/>
      <c r="U10" s="92"/>
      <c r="V10" s="92"/>
      <c r="W10" s="92"/>
      <c r="X10" s="92"/>
      <c r="Y10" s="92"/>
      <c r="Z10" s="92" t="s">
        <v>513</v>
      </c>
      <c r="AA10" s="92"/>
      <c r="AB10" s="92"/>
      <c r="AC10" s="92"/>
      <c r="AD10" s="96"/>
      <c r="AE10" s="92"/>
      <c r="AF10" s="92"/>
      <c r="AG10" s="92"/>
      <c r="AS10" s="1" t="s">
        <v>194</v>
      </c>
      <c r="AV10" s="1" t="s">
        <v>185</v>
      </c>
      <c r="AW10" s="1" t="s">
        <v>187</v>
      </c>
    </row>
    <row r="11" spans="1:50" s="58" customFormat="1" ht="82.5" customHeight="1" x14ac:dyDescent="0.2">
      <c r="A11" s="141"/>
      <c r="B11" s="166" t="s">
        <v>501</v>
      </c>
      <c r="C11" s="141"/>
      <c r="D11" s="143"/>
      <c r="E11" s="143" t="s">
        <v>184</v>
      </c>
      <c r="F11" s="143"/>
      <c r="G11" s="143"/>
      <c r="H11" s="144"/>
      <c r="I11" s="181" t="s">
        <v>183</v>
      </c>
      <c r="J11" s="183" t="s">
        <v>503</v>
      </c>
      <c r="K11" s="184"/>
      <c r="L11" s="184"/>
      <c r="M11" s="184"/>
      <c r="N11" s="184"/>
      <c r="O11" s="187" t="s">
        <v>182</v>
      </c>
      <c r="P11" s="184" t="s">
        <v>505</v>
      </c>
      <c r="Q11" s="181" t="s">
        <v>181</v>
      </c>
      <c r="R11" s="176" t="s">
        <v>180</v>
      </c>
      <c r="S11" s="90" t="s">
        <v>511</v>
      </c>
      <c r="T11" s="89" t="s">
        <v>512</v>
      </c>
      <c r="U11" s="88" t="s">
        <v>176</v>
      </c>
      <c r="V11" s="179" t="s">
        <v>179</v>
      </c>
      <c r="W11" s="180"/>
      <c r="X11" s="91"/>
      <c r="Y11" s="88" t="s">
        <v>177</v>
      </c>
      <c r="Z11" s="179" t="s">
        <v>178</v>
      </c>
      <c r="AA11" s="180"/>
      <c r="AB11" s="91"/>
      <c r="AC11" s="88" t="s">
        <v>177</v>
      </c>
      <c r="AD11" s="179" t="s">
        <v>510</v>
      </c>
      <c r="AE11" s="180"/>
      <c r="AF11" s="91"/>
      <c r="AG11" s="88" t="s">
        <v>177</v>
      </c>
      <c r="AS11" s="1" t="s">
        <v>189</v>
      </c>
      <c r="AT11" s="1"/>
      <c r="AV11" s="1" t="s">
        <v>174</v>
      </c>
      <c r="AW11" s="1" t="s">
        <v>13</v>
      </c>
      <c r="AX11" s="1"/>
    </row>
    <row r="12" spans="1:50" s="58" customFormat="1" ht="16.5" customHeight="1" x14ac:dyDescent="0.2">
      <c r="A12" s="80"/>
      <c r="B12" s="142"/>
      <c r="C12" s="80"/>
      <c r="D12" s="79"/>
      <c r="E12" s="79"/>
      <c r="F12" s="79"/>
      <c r="G12" s="79"/>
      <c r="H12" s="145"/>
      <c r="I12" s="182"/>
      <c r="J12" s="185"/>
      <c r="K12" s="186"/>
      <c r="L12" s="186"/>
      <c r="M12" s="186"/>
      <c r="N12" s="186"/>
      <c r="O12" s="188"/>
      <c r="P12" s="186"/>
      <c r="Q12" s="182"/>
      <c r="R12" s="177"/>
      <c r="S12" s="170"/>
      <c r="T12" s="171"/>
      <c r="U12" s="172"/>
      <c r="V12" s="87" t="s">
        <v>173</v>
      </c>
      <c r="W12" s="86" t="s">
        <v>172</v>
      </c>
      <c r="X12" s="173"/>
      <c r="Y12" s="172" t="s">
        <v>160</v>
      </c>
      <c r="Z12" s="87" t="s">
        <v>173</v>
      </c>
      <c r="AA12" s="86" t="s">
        <v>172</v>
      </c>
      <c r="AB12" s="173"/>
      <c r="AC12" s="172" t="s">
        <v>160</v>
      </c>
      <c r="AD12" s="87" t="s">
        <v>173</v>
      </c>
      <c r="AE12" s="86" t="s">
        <v>172</v>
      </c>
      <c r="AF12" s="173"/>
      <c r="AG12" s="172" t="s">
        <v>160</v>
      </c>
      <c r="AS12" s="1" t="s">
        <v>186</v>
      </c>
      <c r="AV12" s="1"/>
      <c r="AW12" s="1" t="s">
        <v>24</v>
      </c>
    </row>
    <row r="13" spans="1:50" s="58" customFormat="1" ht="16.5" x14ac:dyDescent="0.2">
      <c r="A13" s="80"/>
      <c r="B13" s="142"/>
      <c r="C13" s="80"/>
      <c r="D13" s="79"/>
      <c r="E13" s="79"/>
      <c r="F13" s="79"/>
      <c r="G13" s="79"/>
      <c r="H13" s="145"/>
      <c r="I13" s="182"/>
      <c r="J13" s="185"/>
      <c r="K13" s="186"/>
      <c r="L13" s="186"/>
      <c r="M13" s="186"/>
      <c r="N13" s="186"/>
      <c r="O13" s="188"/>
      <c r="P13" s="186"/>
      <c r="Q13" s="182"/>
      <c r="R13" s="177"/>
      <c r="S13" s="167"/>
      <c r="T13" s="167"/>
      <c r="U13" s="167"/>
      <c r="V13" s="85"/>
      <c r="W13" s="84"/>
      <c r="X13" s="174"/>
      <c r="Y13" s="175"/>
      <c r="Z13" s="85"/>
      <c r="AA13" s="84"/>
      <c r="AB13" s="174"/>
      <c r="AC13" s="175"/>
      <c r="AD13" s="85"/>
      <c r="AE13" s="84"/>
      <c r="AF13" s="174"/>
      <c r="AG13" s="175"/>
      <c r="AS13" s="1" t="s">
        <v>175</v>
      </c>
      <c r="AV13" s="1"/>
      <c r="AW13" s="1"/>
    </row>
    <row r="14" spans="1:50" s="58" customFormat="1" ht="16.5" x14ac:dyDescent="0.2">
      <c r="A14" s="80"/>
      <c r="B14" s="142"/>
      <c r="C14" s="80"/>
      <c r="D14" s="79"/>
      <c r="E14" s="79"/>
      <c r="F14" s="79"/>
      <c r="G14" s="79"/>
      <c r="H14" s="145"/>
      <c r="I14" s="182"/>
      <c r="J14" s="185"/>
      <c r="K14" s="186"/>
      <c r="L14" s="186"/>
      <c r="M14" s="186"/>
      <c r="N14" s="186"/>
      <c r="O14" s="188"/>
      <c r="P14" s="186"/>
      <c r="Q14" s="182"/>
      <c r="R14" s="177"/>
      <c r="S14" s="83">
        <f>SUM(X14:AG14)</f>
        <v>0</v>
      </c>
      <c r="T14" s="82"/>
      <c r="U14" s="27" t="str">
        <f>IFERROR(S14/SUM(S14+T15)%,"")</f>
        <v/>
      </c>
      <c r="V14" s="77"/>
      <c r="W14" s="73"/>
      <c r="X14" s="68" t="s">
        <v>16</v>
      </c>
      <c r="Y14" s="67">
        <f>COUNTIF(Y18:Y58,"I")</f>
        <v>0</v>
      </c>
      <c r="Z14" s="77"/>
      <c r="AA14" s="73"/>
      <c r="AB14" s="68" t="s">
        <v>16</v>
      </c>
      <c r="AC14" s="67">
        <f>COUNTIF(AC18:AC58,"I")</f>
        <v>0</v>
      </c>
      <c r="AD14" s="168"/>
      <c r="AE14" s="169"/>
      <c r="AF14" s="68" t="s">
        <v>16</v>
      </c>
      <c r="AG14" s="67">
        <f>COUNTIF(AG18:AG58,"I")</f>
        <v>0</v>
      </c>
      <c r="AS14" s="1"/>
      <c r="AV14" s="1"/>
      <c r="AW14" s="1"/>
    </row>
    <row r="15" spans="1:50" s="58" customFormat="1" ht="16.5" x14ac:dyDescent="0.3">
      <c r="A15" s="80"/>
      <c r="B15" s="142"/>
      <c r="C15" s="80"/>
      <c r="D15" s="79"/>
      <c r="E15" s="79"/>
      <c r="F15" s="79"/>
      <c r="G15" s="79"/>
      <c r="H15" s="145"/>
      <c r="I15" s="182"/>
      <c r="J15" s="185"/>
      <c r="K15" s="186"/>
      <c r="L15" s="186"/>
      <c r="M15" s="186"/>
      <c r="N15" s="186"/>
      <c r="O15" s="188"/>
      <c r="P15" s="186"/>
      <c r="Q15" s="182"/>
      <c r="R15" s="177"/>
      <c r="S15" s="76"/>
      <c r="T15" s="75">
        <f>SUM(X15:AG15)</f>
        <v>0</v>
      </c>
      <c r="U15" s="66"/>
      <c r="V15" s="76"/>
      <c r="W15" s="82"/>
      <c r="X15" s="68" t="s">
        <v>11</v>
      </c>
      <c r="Y15" s="67">
        <f>COUNTIF(Y18:Y58,"N")</f>
        <v>0</v>
      </c>
      <c r="Z15" s="76"/>
      <c r="AA15" s="86"/>
      <c r="AB15" s="68" t="s">
        <v>11</v>
      </c>
      <c r="AC15" s="67">
        <f>COUNTIF(AC18:AC58,"N")</f>
        <v>0</v>
      </c>
      <c r="AD15" s="76"/>
      <c r="AE15" s="86"/>
      <c r="AF15" s="68" t="s">
        <v>11</v>
      </c>
      <c r="AG15" s="67">
        <f>COUNTIF(AG18:AG58,"N")</f>
        <v>0</v>
      </c>
      <c r="AS15" s="1"/>
      <c r="AV15" s="1"/>
      <c r="AW15" s="1"/>
    </row>
    <row r="16" spans="1:50" s="58" customFormat="1" ht="33" x14ac:dyDescent="0.3">
      <c r="A16" s="74" t="s">
        <v>168</v>
      </c>
      <c r="B16" s="154" t="s">
        <v>167</v>
      </c>
      <c r="C16" s="115" t="s">
        <v>166</v>
      </c>
      <c r="D16" s="73" t="s">
        <v>165</v>
      </c>
      <c r="E16" s="73" t="s">
        <v>164</v>
      </c>
      <c r="F16" s="73" t="s">
        <v>163</v>
      </c>
      <c r="G16" s="114" t="s">
        <v>162</v>
      </c>
      <c r="H16" s="113" t="s">
        <v>161</v>
      </c>
      <c r="I16" s="182"/>
      <c r="J16" s="72" t="s">
        <v>54</v>
      </c>
      <c r="K16" s="71" t="s">
        <v>35</v>
      </c>
      <c r="L16" s="71" t="s">
        <v>27</v>
      </c>
      <c r="M16" s="71" t="s">
        <v>26</v>
      </c>
      <c r="N16" s="71" t="s">
        <v>18</v>
      </c>
      <c r="O16" s="71" t="s">
        <v>160</v>
      </c>
      <c r="P16" s="71" t="s">
        <v>159</v>
      </c>
      <c r="Q16" s="27" t="s">
        <v>158</v>
      </c>
      <c r="R16" s="178"/>
      <c r="S16" s="167"/>
      <c r="T16" s="167"/>
      <c r="U16" s="66"/>
      <c r="V16" s="70"/>
      <c r="W16" s="69"/>
      <c r="X16" s="68" t="s">
        <v>157</v>
      </c>
      <c r="Y16" s="67" t="e">
        <f>Y14/SUM(Y14+Y15)%</f>
        <v>#DIV/0!</v>
      </c>
      <c r="Z16" s="70"/>
      <c r="AA16" s="69"/>
      <c r="AB16" s="68" t="s">
        <v>157</v>
      </c>
      <c r="AC16" s="67" t="e">
        <f>AC14/SUM(AC14+AC15)%</f>
        <v>#DIV/0!</v>
      </c>
      <c r="AD16" s="70"/>
      <c r="AE16" s="69"/>
      <c r="AF16" s="68" t="s">
        <v>157</v>
      </c>
      <c r="AG16" s="67" t="e">
        <f>AG14/SUM(AG14+AG15)%</f>
        <v>#DIV/0!</v>
      </c>
      <c r="AS16" s="1" t="s">
        <v>170</v>
      </c>
    </row>
    <row r="17" spans="1:46" x14ac:dyDescent="0.2">
      <c r="A17" s="65">
        <f>COUNT(#REF!)+1</f>
        <v>1</v>
      </c>
      <c r="B17" s="155" t="s">
        <v>155</v>
      </c>
      <c r="C17" s="64"/>
      <c r="D17" s="63"/>
      <c r="E17" s="63"/>
      <c r="F17" s="63"/>
      <c r="G17" s="63"/>
      <c r="H17" s="63"/>
      <c r="I17" s="59"/>
      <c r="J17" s="61"/>
      <c r="K17" s="60"/>
      <c r="L17" s="60"/>
      <c r="M17" s="60"/>
      <c r="N17" s="60"/>
      <c r="O17" s="60"/>
      <c r="P17" s="60"/>
      <c r="Q17" s="59"/>
      <c r="R17" s="62"/>
      <c r="S17" s="61"/>
      <c r="T17" s="60"/>
      <c r="U17" s="59"/>
      <c r="V17" s="61"/>
      <c r="W17" s="60"/>
      <c r="X17" s="60"/>
      <c r="Y17" s="59"/>
      <c r="Z17" s="61"/>
      <c r="AA17" s="60"/>
      <c r="AB17" s="60"/>
      <c r="AC17" s="59"/>
      <c r="AD17" s="61"/>
      <c r="AE17" s="60"/>
      <c r="AF17" s="60"/>
      <c r="AG17" s="59"/>
      <c r="AH17" s="58"/>
      <c r="AI17" s="58"/>
      <c r="AJ17" s="58"/>
      <c r="AK17" s="58"/>
      <c r="AL17" s="58"/>
      <c r="AM17" s="58"/>
      <c r="AN17" s="58"/>
      <c r="AO17" s="58"/>
      <c r="AP17" s="58"/>
      <c r="AQ17" s="58"/>
      <c r="AR17" s="58"/>
      <c r="AS17" s="1" t="s">
        <v>169</v>
      </c>
      <c r="AT17" s="58"/>
    </row>
    <row r="18" spans="1:46" ht="37.5" customHeight="1" x14ac:dyDescent="0.3">
      <c r="A18" s="55">
        <f>COUNT(A$11:$A17)+1</f>
        <v>2</v>
      </c>
      <c r="B18" s="156" t="s">
        <v>153</v>
      </c>
      <c r="C18" s="135" t="s">
        <v>135</v>
      </c>
      <c r="D18" s="39" t="s">
        <v>152</v>
      </c>
      <c r="E18" s="39" t="s">
        <v>151</v>
      </c>
      <c r="F18" s="39" t="s">
        <v>137</v>
      </c>
      <c r="G18" s="38" t="s">
        <v>92</v>
      </c>
      <c r="H18" s="37" t="s">
        <v>19</v>
      </c>
      <c r="I18" s="36" t="s">
        <v>48</v>
      </c>
      <c r="J18" s="35"/>
      <c r="K18" s="34"/>
      <c r="L18" s="34"/>
      <c r="M18" s="34"/>
      <c r="N18" s="34"/>
      <c r="O18" s="34"/>
      <c r="P18" s="34"/>
      <c r="Q18" s="30"/>
      <c r="R18" s="123"/>
      <c r="S18" s="29" t="str">
        <f t="shared" ref="S18:S24" si="0">IF(COUNTIF(Y18:AG18,"I")=0,"",COUNTIF(Y18:AG18,"I"))</f>
        <v/>
      </c>
      <c r="T18" s="28" t="str">
        <f t="shared" ref="T18:T24" si="1">IF(COUNTIF(Y18:AG18,"N")=0,"",COUNTIF(Y18:AG18,"N"))</f>
        <v/>
      </c>
      <c r="U18" s="27" t="str">
        <f t="shared" ref="U18:U24" si="2">IFERROR(S18/SUM(S18+T18)%,"")</f>
        <v/>
      </c>
      <c r="V18" s="32"/>
      <c r="W18" s="31"/>
      <c r="X18" s="31"/>
      <c r="Y18" s="30"/>
      <c r="Z18" s="32"/>
      <c r="AA18" s="31"/>
      <c r="AB18" s="31"/>
      <c r="AC18" s="30"/>
      <c r="AD18" s="32"/>
      <c r="AE18" s="31"/>
      <c r="AF18" s="31"/>
      <c r="AG18" s="30"/>
      <c r="AS18" s="1" t="s">
        <v>156</v>
      </c>
    </row>
    <row r="19" spans="1:46" ht="25.5" x14ac:dyDescent="0.3">
      <c r="A19" s="55">
        <f>COUNT(A$11:$A18)+1</f>
        <v>3</v>
      </c>
      <c r="B19" s="156" t="s">
        <v>149</v>
      </c>
      <c r="C19" s="135" t="s">
        <v>135</v>
      </c>
      <c r="D19" s="39" t="s">
        <v>139</v>
      </c>
      <c r="E19" s="39" t="s">
        <v>138</v>
      </c>
      <c r="F19" s="39" t="s">
        <v>137</v>
      </c>
      <c r="G19" s="38" t="s">
        <v>92</v>
      </c>
      <c r="H19" s="37" t="s">
        <v>19</v>
      </c>
      <c r="I19" s="36" t="s">
        <v>48</v>
      </c>
      <c r="J19" s="35"/>
      <c r="K19" s="34"/>
      <c r="L19" s="34"/>
      <c r="M19" s="34"/>
      <c r="N19" s="34"/>
      <c r="O19" s="34"/>
      <c r="P19" s="34"/>
      <c r="Q19" s="30"/>
      <c r="R19" s="123"/>
      <c r="S19" s="29" t="str">
        <f t="shared" si="0"/>
        <v/>
      </c>
      <c r="T19" s="28" t="str">
        <f t="shared" si="1"/>
        <v/>
      </c>
      <c r="U19" s="27" t="str">
        <f t="shared" si="2"/>
        <v/>
      </c>
      <c r="V19" s="32"/>
      <c r="W19" s="31"/>
      <c r="X19" s="31"/>
      <c r="Y19" s="30"/>
      <c r="Z19" s="32"/>
      <c r="AA19" s="31"/>
      <c r="AB19" s="31"/>
      <c r="AC19" s="30"/>
      <c r="AD19" s="32"/>
      <c r="AE19" s="31"/>
      <c r="AF19" s="31"/>
      <c r="AG19" s="30"/>
      <c r="AS19" s="1" t="s">
        <v>154</v>
      </c>
    </row>
    <row r="20" spans="1:46" ht="25.5" x14ac:dyDescent="0.3">
      <c r="A20" s="55">
        <f>COUNT(A$11:$A19)+1</f>
        <v>4</v>
      </c>
      <c r="B20" s="156" t="s">
        <v>147</v>
      </c>
      <c r="C20" s="135" t="s">
        <v>135</v>
      </c>
      <c r="D20" s="39" t="s">
        <v>139</v>
      </c>
      <c r="E20" s="39" t="s">
        <v>138</v>
      </c>
      <c r="F20" s="39" t="s">
        <v>137</v>
      </c>
      <c r="G20" s="38" t="s">
        <v>92</v>
      </c>
      <c r="H20" s="37" t="s">
        <v>19</v>
      </c>
      <c r="I20" s="36" t="s">
        <v>48</v>
      </c>
      <c r="J20" s="35"/>
      <c r="K20" s="34"/>
      <c r="L20" s="34"/>
      <c r="M20" s="34"/>
      <c r="N20" s="34"/>
      <c r="O20" s="34"/>
      <c r="P20" s="34"/>
      <c r="Q20" s="30"/>
      <c r="R20" s="123"/>
      <c r="S20" s="29" t="str">
        <f t="shared" si="0"/>
        <v/>
      </c>
      <c r="T20" s="28" t="str">
        <f t="shared" si="1"/>
        <v/>
      </c>
      <c r="U20" s="27" t="str">
        <f t="shared" si="2"/>
        <v/>
      </c>
      <c r="V20" s="32"/>
      <c r="W20" s="31"/>
      <c r="X20" s="31"/>
      <c r="Y20" s="30"/>
      <c r="Z20" s="32"/>
      <c r="AA20" s="31"/>
      <c r="AB20" s="31"/>
      <c r="AC20" s="30"/>
      <c r="AD20" s="32"/>
      <c r="AE20" s="31"/>
      <c r="AF20" s="31"/>
      <c r="AG20" s="30"/>
      <c r="AS20" s="1" t="s">
        <v>150</v>
      </c>
    </row>
    <row r="21" spans="1:46" ht="25.5" x14ac:dyDescent="0.3">
      <c r="A21" s="55">
        <f>COUNT(A$11:$A20)+1</f>
        <v>5</v>
      </c>
      <c r="B21" s="156" t="s">
        <v>145</v>
      </c>
      <c r="C21" s="135" t="s">
        <v>135</v>
      </c>
      <c r="D21" s="39" t="s">
        <v>139</v>
      </c>
      <c r="E21" s="39" t="s">
        <v>138</v>
      </c>
      <c r="F21" s="39" t="s">
        <v>137</v>
      </c>
      <c r="G21" s="38" t="s">
        <v>92</v>
      </c>
      <c r="H21" s="37" t="s">
        <v>19</v>
      </c>
      <c r="I21" s="36" t="s">
        <v>48</v>
      </c>
      <c r="J21" s="35"/>
      <c r="K21" s="34"/>
      <c r="L21" s="34"/>
      <c r="M21" s="34"/>
      <c r="N21" s="34"/>
      <c r="O21" s="34"/>
      <c r="P21" s="34"/>
      <c r="Q21" s="30"/>
      <c r="R21" s="123"/>
      <c r="S21" s="29" t="str">
        <f t="shared" si="0"/>
        <v/>
      </c>
      <c r="T21" s="28" t="str">
        <f t="shared" si="1"/>
        <v/>
      </c>
      <c r="U21" s="27" t="str">
        <f t="shared" si="2"/>
        <v/>
      </c>
      <c r="V21" s="32"/>
      <c r="W21" s="31"/>
      <c r="X21" s="31"/>
      <c r="Y21" s="30"/>
      <c r="Z21" s="32"/>
      <c r="AA21" s="31"/>
      <c r="AB21" s="31"/>
      <c r="AC21" s="30"/>
      <c r="AD21" s="32"/>
      <c r="AE21" s="31"/>
      <c r="AF21" s="31"/>
      <c r="AG21" s="30"/>
      <c r="AS21" s="1" t="s">
        <v>148</v>
      </c>
    </row>
    <row r="22" spans="1:46" ht="25.5" x14ac:dyDescent="0.3">
      <c r="A22" s="55">
        <f>COUNT(A$11:$A21)+1</f>
        <v>6</v>
      </c>
      <c r="B22" s="156" t="s">
        <v>143</v>
      </c>
      <c r="C22" s="135" t="s">
        <v>135</v>
      </c>
      <c r="D22" s="39" t="s">
        <v>139</v>
      </c>
      <c r="E22" s="39" t="s">
        <v>138</v>
      </c>
      <c r="F22" s="39" t="s">
        <v>137</v>
      </c>
      <c r="G22" s="38" t="s">
        <v>92</v>
      </c>
      <c r="H22" s="37" t="s">
        <v>19</v>
      </c>
      <c r="I22" s="36" t="s">
        <v>48</v>
      </c>
      <c r="J22" s="35"/>
      <c r="K22" s="34"/>
      <c r="L22" s="34"/>
      <c r="M22" s="34"/>
      <c r="N22" s="34"/>
      <c r="O22" s="34"/>
      <c r="P22" s="34"/>
      <c r="Q22" s="30"/>
      <c r="R22" s="123"/>
      <c r="S22" s="29" t="str">
        <f t="shared" si="0"/>
        <v/>
      </c>
      <c r="T22" s="28" t="str">
        <f t="shared" si="1"/>
        <v/>
      </c>
      <c r="U22" s="27" t="str">
        <f t="shared" si="2"/>
        <v/>
      </c>
      <c r="V22" s="32"/>
      <c r="W22" s="31"/>
      <c r="X22" s="31"/>
      <c r="Y22" s="30"/>
      <c r="Z22" s="32"/>
      <c r="AA22" s="31"/>
      <c r="AB22" s="31"/>
      <c r="AC22" s="30"/>
      <c r="AD22" s="32"/>
      <c r="AE22" s="31"/>
      <c r="AF22" s="31"/>
      <c r="AG22" s="30"/>
      <c r="AS22" s="1" t="s">
        <v>146</v>
      </c>
    </row>
    <row r="23" spans="1:46" ht="25.5" x14ac:dyDescent="0.3">
      <c r="A23" s="55">
        <f>COUNT(A$11:$A22)+1</f>
        <v>7</v>
      </c>
      <c r="B23" s="156" t="s">
        <v>141</v>
      </c>
      <c r="C23" s="135" t="s">
        <v>135</v>
      </c>
      <c r="D23" s="39" t="s">
        <v>139</v>
      </c>
      <c r="E23" s="39" t="s">
        <v>138</v>
      </c>
      <c r="F23" s="39" t="s">
        <v>137</v>
      </c>
      <c r="G23" s="38" t="s">
        <v>92</v>
      </c>
      <c r="H23" s="37" t="s">
        <v>19</v>
      </c>
      <c r="I23" s="36" t="s">
        <v>48</v>
      </c>
      <c r="J23" s="35"/>
      <c r="K23" s="34"/>
      <c r="L23" s="34"/>
      <c r="M23" s="34"/>
      <c r="N23" s="34"/>
      <c r="O23" s="34"/>
      <c r="P23" s="34"/>
      <c r="Q23" s="30"/>
      <c r="R23" s="123"/>
      <c r="S23" s="29" t="str">
        <f t="shared" si="0"/>
        <v/>
      </c>
      <c r="T23" s="28" t="str">
        <f t="shared" si="1"/>
        <v/>
      </c>
      <c r="U23" s="27" t="str">
        <f t="shared" si="2"/>
        <v/>
      </c>
      <c r="V23" s="32"/>
      <c r="W23" s="31"/>
      <c r="X23" s="31"/>
      <c r="Y23" s="30"/>
      <c r="Z23" s="32"/>
      <c r="AA23" s="31"/>
      <c r="AB23" s="31"/>
      <c r="AC23" s="30"/>
      <c r="AD23" s="32"/>
      <c r="AE23" s="31"/>
      <c r="AF23" s="31"/>
      <c r="AG23" s="30"/>
      <c r="AS23" s="1" t="s">
        <v>144</v>
      </c>
    </row>
    <row r="24" spans="1:46" ht="25.5" x14ac:dyDescent="0.3">
      <c r="A24" s="55">
        <f>COUNT(A$11:$A23)+1</f>
        <v>8</v>
      </c>
      <c r="B24" s="157" t="s">
        <v>451</v>
      </c>
      <c r="C24" s="135" t="s">
        <v>135</v>
      </c>
      <c r="D24" s="39" t="s">
        <v>139</v>
      </c>
      <c r="E24" s="39" t="s">
        <v>138</v>
      </c>
      <c r="F24" s="39" t="s">
        <v>137</v>
      </c>
      <c r="G24" s="38" t="s">
        <v>452</v>
      </c>
      <c r="H24" s="37" t="s">
        <v>19</v>
      </c>
      <c r="I24" s="36" t="s">
        <v>48</v>
      </c>
      <c r="J24" s="35"/>
      <c r="K24" s="34"/>
      <c r="L24" s="34"/>
      <c r="M24" s="34"/>
      <c r="N24" s="34"/>
      <c r="O24" s="34"/>
      <c r="P24" s="34"/>
      <c r="Q24" s="30"/>
      <c r="R24" s="123"/>
      <c r="S24" s="29" t="str">
        <f t="shared" si="0"/>
        <v/>
      </c>
      <c r="T24" s="28" t="str">
        <f t="shared" si="1"/>
        <v/>
      </c>
      <c r="U24" s="27" t="str">
        <f t="shared" si="2"/>
        <v/>
      </c>
      <c r="V24" s="32"/>
      <c r="W24" s="31"/>
      <c r="X24" s="31"/>
      <c r="Y24" s="30"/>
      <c r="Z24" s="32"/>
      <c r="AA24" s="31"/>
      <c r="AB24" s="31"/>
      <c r="AC24" s="30"/>
      <c r="AD24" s="32"/>
      <c r="AE24" s="31"/>
      <c r="AF24" s="31"/>
      <c r="AG24" s="30"/>
      <c r="AS24" s="1" t="s">
        <v>142</v>
      </c>
    </row>
    <row r="25" spans="1:46" ht="16.5" x14ac:dyDescent="0.3">
      <c r="A25" s="55">
        <f>COUNT(A$11:$A24)+1</f>
        <v>9</v>
      </c>
      <c r="B25" s="157" t="s">
        <v>506</v>
      </c>
      <c r="C25" s="135" t="s">
        <v>135</v>
      </c>
      <c r="D25" s="39"/>
      <c r="E25" s="39"/>
      <c r="F25" s="39"/>
      <c r="G25" s="38"/>
      <c r="H25" s="37"/>
      <c r="I25" s="36"/>
      <c r="J25" s="35"/>
      <c r="K25" s="34"/>
      <c r="L25" s="34"/>
      <c r="M25" s="34"/>
      <c r="N25" s="34"/>
      <c r="O25" s="34"/>
      <c r="P25" s="34"/>
      <c r="Q25" s="30"/>
      <c r="R25" s="123"/>
      <c r="S25" s="29"/>
      <c r="T25" s="28"/>
      <c r="U25" s="27"/>
      <c r="V25" s="32"/>
      <c r="W25" s="31"/>
      <c r="X25" s="31"/>
      <c r="Y25" s="30"/>
      <c r="Z25" s="32"/>
      <c r="AA25" s="31"/>
      <c r="AB25" s="31"/>
      <c r="AC25" s="30"/>
      <c r="AD25" s="32"/>
      <c r="AE25" s="31"/>
      <c r="AF25" s="31"/>
      <c r="AG25" s="30"/>
    </row>
    <row r="26" spans="1:46" ht="16.5" x14ac:dyDescent="0.3">
      <c r="A26" s="55">
        <f>COUNT(A$11:$A25)+1</f>
        <v>10</v>
      </c>
      <c r="B26" s="157"/>
      <c r="C26" s="135" t="s">
        <v>135</v>
      </c>
      <c r="D26" s="57"/>
      <c r="E26" s="57"/>
      <c r="F26" s="57"/>
      <c r="G26" s="38"/>
      <c r="H26" s="37"/>
      <c r="I26" s="36"/>
      <c r="J26" s="35"/>
      <c r="K26" s="34"/>
      <c r="L26" s="34"/>
      <c r="M26" s="34"/>
      <c r="N26" s="34"/>
      <c r="O26" s="34"/>
      <c r="P26" s="34"/>
      <c r="Q26" s="30"/>
      <c r="R26" s="123"/>
      <c r="S26" s="29" t="str">
        <f>IF(COUNTIF(Y26:AG26,"I")=0,"",COUNTIF(Y26:AG26,"I"))</f>
        <v/>
      </c>
      <c r="T26" s="28" t="str">
        <f>IF(COUNTIF(Y26:AG26,"N")=0,"",COUNTIF(Y26:AG26,"N"))</f>
        <v/>
      </c>
      <c r="U26" s="27" t="str">
        <f>IFERROR(S26/SUM(S26+T26)%,"")</f>
        <v/>
      </c>
      <c r="V26" s="32"/>
      <c r="W26" s="31"/>
      <c r="X26" s="31"/>
      <c r="Y26" s="30"/>
      <c r="Z26" s="32"/>
      <c r="AA26" s="31"/>
      <c r="AB26" s="31"/>
      <c r="AC26" s="30"/>
      <c r="AD26" s="32"/>
      <c r="AE26" s="31"/>
      <c r="AF26" s="31"/>
      <c r="AG26" s="30"/>
      <c r="AS26" s="1" t="s">
        <v>140</v>
      </c>
    </row>
    <row r="27" spans="1:46" ht="16.5" x14ac:dyDescent="0.3">
      <c r="A27" s="55">
        <f>COUNT(A$11:$A26)+1</f>
        <v>11</v>
      </c>
      <c r="B27" s="158" t="s">
        <v>133</v>
      </c>
      <c r="C27" s="136"/>
      <c r="D27" s="42"/>
      <c r="E27" s="42"/>
      <c r="F27" s="42"/>
      <c r="G27" s="47"/>
      <c r="H27" s="46"/>
      <c r="I27" s="45"/>
      <c r="J27" s="43"/>
      <c r="K27" s="42"/>
      <c r="L27" s="42"/>
      <c r="M27" s="42"/>
      <c r="N27" s="42"/>
      <c r="O27" s="42"/>
      <c r="P27" s="42"/>
      <c r="Q27" s="41"/>
      <c r="R27" s="124"/>
      <c r="S27" s="43"/>
      <c r="T27" s="42"/>
      <c r="U27" s="41"/>
      <c r="V27" s="32"/>
      <c r="W27" s="31"/>
      <c r="X27" s="31"/>
      <c r="Y27" s="41"/>
      <c r="Z27" s="32"/>
      <c r="AA27" s="31"/>
      <c r="AB27" s="31"/>
      <c r="AC27" s="41"/>
      <c r="AD27" s="32"/>
      <c r="AE27" s="31"/>
      <c r="AF27" s="31"/>
      <c r="AG27" s="41"/>
      <c r="AS27" s="1" t="s">
        <v>136</v>
      </c>
    </row>
    <row r="28" spans="1:46" ht="38.25" x14ac:dyDescent="0.3">
      <c r="A28" s="55">
        <f>COUNT(A$11:$A27)+1</f>
        <v>12</v>
      </c>
      <c r="B28" s="159" t="s">
        <v>378</v>
      </c>
      <c r="C28" s="135" t="s">
        <v>59</v>
      </c>
      <c r="D28" s="39" t="s">
        <v>409</v>
      </c>
      <c r="E28" s="39" t="s">
        <v>410</v>
      </c>
      <c r="F28" s="39" t="s">
        <v>411</v>
      </c>
      <c r="G28" s="38" t="s">
        <v>92</v>
      </c>
      <c r="H28" s="37" t="s">
        <v>19</v>
      </c>
      <c r="I28" s="36" t="s">
        <v>385</v>
      </c>
      <c r="J28" s="35"/>
      <c r="K28" s="34"/>
      <c r="L28" s="34"/>
      <c r="M28" s="34"/>
      <c r="N28" s="34"/>
      <c r="O28" s="34"/>
      <c r="P28" s="34"/>
      <c r="Q28" s="30"/>
      <c r="R28" s="123"/>
      <c r="S28" s="29" t="str">
        <f t="shared" ref="S28:S34" si="3">IF(COUNTIF(Y28:AG28,"I")=0,"",COUNTIF(Y28:AG28,"I"))</f>
        <v/>
      </c>
      <c r="T28" s="28" t="str">
        <f t="shared" ref="T28:T34" si="4">IF(COUNTIF(Y28:AG28,"N")=0,"",COUNTIF(Y28:AG28,"N"))</f>
        <v/>
      </c>
      <c r="U28" s="27" t="str">
        <f t="shared" ref="U28:U34" si="5">IFERROR(S28/SUM(S28+T28)%,"")</f>
        <v/>
      </c>
      <c r="V28" s="32"/>
      <c r="W28" s="31"/>
      <c r="X28" s="31"/>
      <c r="Y28" s="30"/>
      <c r="Z28" s="32"/>
      <c r="AA28" s="31"/>
      <c r="AB28" s="31"/>
      <c r="AC28" s="30"/>
      <c r="AD28" s="32"/>
      <c r="AE28" s="31"/>
      <c r="AF28" s="31"/>
      <c r="AG28" s="30"/>
      <c r="AS28" s="1" t="s">
        <v>134</v>
      </c>
    </row>
    <row r="29" spans="1:46" ht="25.5" x14ac:dyDescent="0.3">
      <c r="A29" s="55">
        <f>COUNT(A$11:$A28)+1</f>
        <v>13</v>
      </c>
      <c r="B29" s="159" t="s">
        <v>384</v>
      </c>
      <c r="C29" s="135" t="s">
        <v>59</v>
      </c>
      <c r="D29" s="39" t="s">
        <v>412</v>
      </c>
      <c r="E29" s="39" t="s">
        <v>413</v>
      </c>
      <c r="F29" s="39" t="s">
        <v>414</v>
      </c>
      <c r="G29" s="38" t="s">
        <v>92</v>
      </c>
      <c r="H29" s="37" t="s">
        <v>19</v>
      </c>
      <c r="I29" s="36" t="s">
        <v>385</v>
      </c>
      <c r="J29" s="35"/>
      <c r="K29" s="34"/>
      <c r="L29" s="34"/>
      <c r="M29" s="34"/>
      <c r="N29" s="34"/>
      <c r="O29" s="34"/>
      <c r="P29" s="34"/>
      <c r="Q29" s="30"/>
      <c r="R29" s="123"/>
      <c r="S29" s="29" t="str">
        <f t="shared" si="3"/>
        <v/>
      </c>
      <c r="T29" s="28" t="str">
        <f t="shared" si="4"/>
        <v/>
      </c>
      <c r="U29" s="27" t="str">
        <f t="shared" si="5"/>
        <v/>
      </c>
      <c r="V29" s="32"/>
      <c r="W29" s="31"/>
      <c r="X29" s="31"/>
      <c r="Y29" s="30"/>
      <c r="Z29" s="32"/>
      <c r="AA29" s="31"/>
      <c r="AB29" s="31"/>
      <c r="AC29" s="30"/>
      <c r="AD29" s="32"/>
      <c r="AE29" s="31"/>
      <c r="AF29" s="31"/>
      <c r="AG29" s="30"/>
      <c r="AS29" s="1" t="s">
        <v>132</v>
      </c>
    </row>
    <row r="30" spans="1:46" ht="25.5" x14ac:dyDescent="0.3">
      <c r="A30" s="55">
        <f>COUNT(A$11:$A29)+1</f>
        <v>14</v>
      </c>
      <c r="B30" s="159" t="s">
        <v>379</v>
      </c>
      <c r="C30" s="135" t="s">
        <v>59</v>
      </c>
      <c r="D30" s="39" t="s">
        <v>412</v>
      </c>
      <c r="E30" s="39" t="s">
        <v>416</v>
      </c>
      <c r="F30" s="39" t="s">
        <v>415</v>
      </c>
      <c r="G30" s="38" t="s">
        <v>452</v>
      </c>
      <c r="H30" s="37" t="s">
        <v>19</v>
      </c>
      <c r="I30" s="36" t="s">
        <v>385</v>
      </c>
      <c r="J30" s="35"/>
      <c r="K30" s="34"/>
      <c r="L30" s="34"/>
      <c r="M30" s="34"/>
      <c r="N30" s="34"/>
      <c r="O30" s="34"/>
      <c r="P30" s="34"/>
      <c r="Q30" s="30"/>
      <c r="R30" s="123"/>
      <c r="S30" s="29" t="str">
        <f t="shared" si="3"/>
        <v/>
      </c>
      <c r="T30" s="28" t="str">
        <f t="shared" si="4"/>
        <v/>
      </c>
      <c r="U30" s="27" t="str">
        <f t="shared" si="5"/>
        <v/>
      </c>
      <c r="V30" s="32"/>
      <c r="W30" s="31"/>
      <c r="X30" s="31"/>
      <c r="Y30" s="30"/>
      <c r="Z30" s="32"/>
      <c r="AA30" s="31"/>
      <c r="AB30" s="31"/>
      <c r="AC30" s="30"/>
      <c r="AD30" s="32"/>
      <c r="AE30" s="31"/>
      <c r="AF30" s="31"/>
      <c r="AG30" s="30"/>
      <c r="AS30" s="1" t="s">
        <v>127</v>
      </c>
    </row>
    <row r="31" spans="1:46" ht="63.75" x14ac:dyDescent="0.3">
      <c r="A31" s="55">
        <f>COUNT(A$11:$A30)+1</f>
        <v>15</v>
      </c>
      <c r="B31" s="159" t="s">
        <v>380</v>
      </c>
      <c r="C31" s="135" t="s">
        <v>59</v>
      </c>
      <c r="D31" s="39" t="s">
        <v>412</v>
      </c>
      <c r="E31" s="39" t="s">
        <v>417</v>
      </c>
      <c r="F31" s="39" t="s">
        <v>415</v>
      </c>
      <c r="G31" s="38" t="s">
        <v>229</v>
      </c>
      <c r="H31" s="37" t="s">
        <v>19</v>
      </c>
      <c r="I31" s="36" t="s">
        <v>385</v>
      </c>
      <c r="J31" s="35"/>
      <c r="K31" s="34"/>
      <c r="L31" s="34"/>
      <c r="M31" s="34"/>
      <c r="N31" s="34"/>
      <c r="O31" s="34"/>
      <c r="P31" s="34"/>
      <c r="Q31" s="30"/>
      <c r="R31" s="123"/>
      <c r="S31" s="29" t="str">
        <f t="shared" si="3"/>
        <v/>
      </c>
      <c r="T31" s="28" t="str">
        <f t="shared" si="4"/>
        <v/>
      </c>
      <c r="U31" s="27" t="str">
        <f t="shared" si="5"/>
        <v/>
      </c>
      <c r="V31" s="32"/>
      <c r="W31" s="31"/>
      <c r="X31" s="31"/>
      <c r="Y31" s="30"/>
      <c r="Z31" s="32"/>
      <c r="AA31" s="31"/>
      <c r="AB31" s="31"/>
      <c r="AC31" s="30"/>
      <c r="AD31" s="32"/>
      <c r="AE31" s="31"/>
      <c r="AF31" s="31"/>
      <c r="AG31" s="30"/>
      <c r="AS31" s="1" t="s">
        <v>122</v>
      </c>
    </row>
    <row r="32" spans="1:46" ht="51" x14ac:dyDescent="0.3">
      <c r="A32" s="55">
        <f>COUNT(A$11:$A31)+1</f>
        <v>16</v>
      </c>
      <c r="B32" s="159" t="s">
        <v>381</v>
      </c>
      <c r="C32" s="135" t="s">
        <v>59</v>
      </c>
      <c r="D32" s="39" t="s">
        <v>412</v>
      </c>
      <c r="E32" s="39" t="s">
        <v>418</v>
      </c>
      <c r="F32" s="39" t="s">
        <v>419</v>
      </c>
      <c r="G32" s="38" t="s">
        <v>229</v>
      </c>
      <c r="H32" s="37" t="s">
        <v>19</v>
      </c>
      <c r="I32" s="36" t="s">
        <v>385</v>
      </c>
      <c r="J32" s="35"/>
      <c r="K32" s="34"/>
      <c r="L32" s="34"/>
      <c r="M32" s="34"/>
      <c r="N32" s="34"/>
      <c r="O32" s="34"/>
      <c r="P32" s="34"/>
      <c r="Q32" s="30"/>
      <c r="R32" s="123"/>
      <c r="S32" s="29" t="str">
        <f t="shared" si="3"/>
        <v/>
      </c>
      <c r="T32" s="28" t="str">
        <f t="shared" si="4"/>
        <v/>
      </c>
      <c r="U32" s="27" t="str">
        <f t="shared" si="5"/>
        <v/>
      </c>
      <c r="V32" s="32"/>
      <c r="W32" s="31"/>
      <c r="X32" s="31"/>
      <c r="Y32" s="30"/>
      <c r="Z32" s="32"/>
      <c r="AA32" s="31"/>
      <c r="AB32" s="31"/>
      <c r="AC32" s="30"/>
      <c r="AD32" s="32"/>
      <c r="AE32" s="31"/>
      <c r="AF32" s="31"/>
      <c r="AG32" s="30"/>
      <c r="AS32" s="1" t="s">
        <v>118</v>
      </c>
    </row>
    <row r="33" spans="1:45" ht="63.75" x14ac:dyDescent="0.3">
      <c r="A33" s="55">
        <f>COUNT(A$11:$A32)+1</f>
        <v>17</v>
      </c>
      <c r="B33" s="159" t="s">
        <v>382</v>
      </c>
      <c r="C33" s="135" t="s">
        <v>59</v>
      </c>
      <c r="D33" s="39" t="s">
        <v>420</v>
      </c>
      <c r="E33" s="39" t="s">
        <v>421</v>
      </c>
      <c r="F33" s="39" t="s">
        <v>422</v>
      </c>
      <c r="G33" s="38" t="s">
        <v>92</v>
      </c>
      <c r="H33" s="37" t="s">
        <v>19</v>
      </c>
      <c r="I33" s="36" t="s">
        <v>385</v>
      </c>
      <c r="J33" s="35"/>
      <c r="K33" s="34"/>
      <c r="L33" s="34"/>
      <c r="M33" s="34"/>
      <c r="N33" s="34"/>
      <c r="O33" s="34"/>
      <c r="P33" s="34"/>
      <c r="Q33" s="30"/>
      <c r="R33" s="123"/>
      <c r="S33" s="29" t="str">
        <f t="shared" si="3"/>
        <v/>
      </c>
      <c r="T33" s="28" t="str">
        <f t="shared" si="4"/>
        <v/>
      </c>
      <c r="U33" s="27" t="str">
        <f t="shared" si="5"/>
        <v/>
      </c>
      <c r="V33" s="32"/>
      <c r="W33" s="31"/>
      <c r="X33" s="31"/>
      <c r="Y33" s="30"/>
      <c r="Z33" s="32"/>
      <c r="AA33" s="31"/>
      <c r="AB33" s="31"/>
      <c r="AC33" s="30"/>
      <c r="AD33" s="32"/>
      <c r="AE33" s="31"/>
      <c r="AF33" s="31"/>
      <c r="AG33" s="30"/>
      <c r="AS33" s="1" t="s">
        <v>112</v>
      </c>
    </row>
    <row r="34" spans="1:45" ht="38.25" x14ac:dyDescent="0.3">
      <c r="A34" s="55">
        <f>COUNT(A$11:$A33)+1</f>
        <v>18</v>
      </c>
      <c r="B34" s="159" t="s">
        <v>383</v>
      </c>
      <c r="C34" s="135" t="s">
        <v>59</v>
      </c>
      <c r="D34" s="39" t="s">
        <v>412</v>
      </c>
      <c r="E34" s="39" t="s">
        <v>423</v>
      </c>
      <c r="F34" s="39" t="s">
        <v>424</v>
      </c>
      <c r="G34" s="38" t="s">
        <v>229</v>
      </c>
      <c r="H34" s="37" t="s">
        <v>19</v>
      </c>
      <c r="I34" s="36" t="s">
        <v>385</v>
      </c>
      <c r="J34" s="35"/>
      <c r="K34" s="34"/>
      <c r="L34" s="34"/>
      <c r="M34" s="34"/>
      <c r="N34" s="34"/>
      <c r="O34" s="34"/>
      <c r="P34" s="34"/>
      <c r="Q34" s="30"/>
      <c r="R34" s="123"/>
      <c r="S34" s="29" t="str">
        <f t="shared" si="3"/>
        <v/>
      </c>
      <c r="T34" s="28" t="str">
        <f t="shared" si="4"/>
        <v/>
      </c>
      <c r="U34" s="27" t="str">
        <f t="shared" si="5"/>
        <v/>
      </c>
      <c r="V34" s="32"/>
      <c r="W34" s="31"/>
      <c r="X34" s="31"/>
      <c r="Y34" s="30"/>
      <c r="Z34" s="32"/>
      <c r="AA34" s="31"/>
      <c r="AB34" s="31"/>
      <c r="AC34" s="30"/>
      <c r="AD34" s="32"/>
      <c r="AE34" s="31"/>
      <c r="AF34" s="31"/>
      <c r="AG34" s="30"/>
      <c r="AS34" s="1" t="s">
        <v>107</v>
      </c>
    </row>
    <row r="35" spans="1:45" ht="38.25" x14ac:dyDescent="0.3">
      <c r="A35" s="55">
        <f>COUNT(A$11:$A34)+1</f>
        <v>19</v>
      </c>
      <c r="B35" s="125" t="s">
        <v>372</v>
      </c>
      <c r="C35" s="135" t="s">
        <v>59</v>
      </c>
      <c r="D35" s="39" t="s">
        <v>412</v>
      </c>
      <c r="E35" s="39" t="s">
        <v>423</v>
      </c>
      <c r="F35" s="39" t="s">
        <v>424</v>
      </c>
      <c r="G35" s="38" t="s">
        <v>229</v>
      </c>
      <c r="H35" s="37" t="s">
        <v>19</v>
      </c>
      <c r="I35" s="36" t="s">
        <v>385</v>
      </c>
      <c r="J35" s="35"/>
      <c r="K35" s="34"/>
      <c r="L35" s="34"/>
      <c r="M35" s="34"/>
      <c r="N35" s="34"/>
      <c r="O35" s="34"/>
      <c r="P35" s="34"/>
      <c r="Q35" s="30"/>
      <c r="R35" s="123"/>
      <c r="S35" s="29"/>
      <c r="T35" s="28"/>
      <c r="U35" s="27"/>
      <c r="V35" s="32"/>
      <c r="W35" s="31"/>
      <c r="X35" s="31"/>
      <c r="Y35" s="30"/>
      <c r="Z35" s="32"/>
      <c r="AA35" s="31"/>
      <c r="AB35" s="31"/>
      <c r="AC35" s="30"/>
      <c r="AD35" s="32"/>
      <c r="AE35" s="31"/>
      <c r="AF35" s="31"/>
      <c r="AG35" s="30"/>
    </row>
    <row r="36" spans="1:45" ht="51" x14ac:dyDescent="0.3">
      <c r="A36" s="55">
        <f>COUNT(A$11:$A35)+1</f>
        <v>20</v>
      </c>
      <c r="B36" s="125" t="s">
        <v>453</v>
      </c>
      <c r="C36" s="135" t="s">
        <v>59</v>
      </c>
      <c r="D36" s="39" t="s">
        <v>412</v>
      </c>
      <c r="E36" s="39" t="s">
        <v>425</v>
      </c>
      <c r="F36" s="39" t="s">
        <v>426</v>
      </c>
      <c r="G36" s="38" t="s">
        <v>229</v>
      </c>
      <c r="H36" s="37" t="s">
        <v>19</v>
      </c>
      <c r="I36" s="36" t="s">
        <v>385</v>
      </c>
      <c r="J36" s="35"/>
      <c r="K36" s="34"/>
      <c r="L36" s="34"/>
      <c r="M36" s="34"/>
      <c r="N36" s="34"/>
      <c r="O36" s="34"/>
      <c r="P36" s="34"/>
      <c r="Q36" s="30"/>
      <c r="R36" s="123"/>
      <c r="S36" s="29"/>
      <c r="T36" s="28"/>
      <c r="U36" s="27"/>
      <c r="V36" s="32"/>
      <c r="W36" s="31"/>
      <c r="X36" s="31"/>
      <c r="Y36" s="30"/>
      <c r="Z36" s="32"/>
      <c r="AA36" s="31"/>
      <c r="AB36" s="31"/>
      <c r="AC36" s="30"/>
      <c r="AD36" s="32"/>
      <c r="AE36" s="31"/>
      <c r="AF36" s="31"/>
      <c r="AG36" s="30"/>
    </row>
    <row r="37" spans="1:45" ht="38.25" x14ac:dyDescent="0.3">
      <c r="A37" s="55">
        <f>COUNT(A$11:$A36)+1</f>
        <v>21</v>
      </c>
      <c r="B37" s="125" t="s">
        <v>454</v>
      </c>
      <c r="C37" s="135" t="s">
        <v>59</v>
      </c>
      <c r="D37" s="39" t="s">
        <v>457</v>
      </c>
      <c r="E37" s="39" t="s">
        <v>455</v>
      </c>
      <c r="F37" s="39" t="s">
        <v>456</v>
      </c>
      <c r="G37" s="38" t="s">
        <v>229</v>
      </c>
      <c r="H37" s="37" t="s">
        <v>19</v>
      </c>
      <c r="I37" s="36" t="s">
        <v>385</v>
      </c>
      <c r="J37" s="35"/>
      <c r="K37" s="34"/>
      <c r="L37" s="34"/>
      <c r="M37" s="34"/>
      <c r="N37" s="34"/>
      <c r="O37" s="34"/>
      <c r="P37" s="34"/>
      <c r="Q37" s="30"/>
      <c r="R37" s="123"/>
      <c r="S37" s="29"/>
      <c r="T37" s="28"/>
      <c r="U37" s="27"/>
      <c r="V37" s="32"/>
      <c r="W37" s="31"/>
      <c r="X37" s="31"/>
      <c r="Y37" s="30"/>
      <c r="Z37" s="32"/>
      <c r="AA37" s="31"/>
      <c r="AB37" s="31"/>
      <c r="AC37" s="30"/>
      <c r="AD37" s="32"/>
      <c r="AE37" s="31"/>
      <c r="AF37" s="31"/>
      <c r="AG37" s="30"/>
    </row>
    <row r="38" spans="1:45" ht="38.25" x14ac:dyDescent="0.3">
      <c r="A38" s="55">
        <f>COUNT(A$11:$A37)+1</f>
        <v>22</v>
      </c>
      <c r="B38" s="125" t="s">
        <v>386</v>
      </c>
      <c r="C38" s="135" t="s">
        <v>59</v>
      </c>
      <c r="D38" s="39" t="s">
        <v>459</v>
      </c>
      <c r="E38" s="39" t="s">
        <v>458</v>
      </c>
      <c r="F38" s="39" t="s">
        <v>460</v>
      </c>
      <c r="G38" s="38" t="s">
        <v>229</v>
      </c>
      <c r="H38" s="37" t="s">
        <v>19</v>
      </c>
      <c r="I38" s="36" t="s">
        <v>385</v>
      </c>
      <c r="J38" s="35"/>
      <c r="K38" s="34"/>
      <c r="L38" s="34"/>
      <c r="M38" s="34"/>
      <c r="N38" s="34"/>
      <c r="O38" s="34"/>
      <c r="P38" s="34"/>
      <c r="Q38" s="30"/>
      <c r="R38" s="123"/>
      <c r="S38" s="29"/>
      <c r="T38" s="28"/>
      <c r="U38" s="27"/>
      <c r="V38" s="32"/>
      <c r="W38" s="31"/>
      <c r="X38" s="31"/>
      <c r="Y38" s="30"/>
      <c r="Z38" s="32"/>
      <c r="AA38" s="31"/>
      <c r="AB38" s="31"/>
      <c r="AC38" s="30"/>
      <c r="AD38" s="32"/>
      <c r="AE38" s="31"/>
      <c r="AF38" s="31"/>
      <c r="AG38" s="30"/>
    </row>
    <row r="39" spans="1:45" ht="25.5" x14ac:dyDescent="0.3">
      <c r="A39" s="55">
        <f>COUNT(A$11:$A38)+1</f>
        <v>23</v>
      </c>
      <c r="B39" s="125" t="s">
        <v>461</v>
      </c>
      <c r="C39" s="135" t="s">
        <v>59</v>
      </c>
      <c r="D39" s="39" t="s">
        <v>462</v>
      </c>
      <c r="E39" s="39" t="s">
        <v>463</v>
      </c>
      <c r="F39" s="39" t="s">
        <v>464</v>
      </c>
      <c r="G39" s="38" t="s">
        <v>229</v>
      </c>
      <c r="H39" s="37" t="s">
        <v>19</v>
      </c>
      <c r="I39" s="36" t="s">
        <v>385</v>
      </c>
      <c r="J39" s="35"/>
      <c r="K39" s="34"/>
      <c r="L39" s="34"/>
      <c r="M39" s="34"/>
      <c r="N39" s="34"/>
      <c r="O39" s="34"/>
      <c r="P39" s="34"/>
      <c r="Q39" s="30"/>
      <c r="R39" s="123"/>
      <c r="S39" s="29"/>
      <c r="T39" s="28"/>
      <c r="U39" s="27"/>
      <c r="V39" s="32"/>
      <c r="W39" s="31"/>
      <c r="X39" s="31"/>
      <c r="Y39" s="30"/>
      <c r="Z39" s="32"/>
      <c r="AA39" s="31"/>
      <c r="AB39" s="31"/>
      <c r="AC39" s="30"/>
      <c r="AD39" s="32"/>
      <c r="AE39" s="31"/>
      <c r="AF39" s="31"/>
      <c r="AG39" s="30"/>
    </row>
    <row r="40" spans="1:45" ht="38.25" x14ac:dyDescent="0.3">
      <c r="A40" s="55">
        <f>COUNT(A$11:$A39)+1</f>
        <v>24</v>
      </c>
      <c r="B40" s="125" t="s">
        <v>387</v>
      </c>
      <c r="C40" s="135" t="s">
        <v>59</v>
      </c>
      <c r="D40" s="39" t="s">
        <v>427</v>
      </c>
      <c r="E40" s="39" t="s">
        <v>430</v>
      </c>
      <c r="F40" s="39" t="s">
        <v>428</v>
      </c>
      <c r="G40" s="38" t="s">
        <v>229</v>
      </c>
      <c r="H40" s="37" t="s">
        <v>19</v>
      </c>
      <c r="I40" s="36" t="s">
        <v>385</v>
      </c>
      <c r="J40" s="35"/>
      <c r="K40" s="34"/>
      <c r="L40" s="34"/>
      <c r="M40" s="34"/>
      <c r="N40" s="34"/>
      <c r="O40" s="34"/>
      <c r="P40" s="34"/>
      <c r="Q40" s="30"/>
      <c r="R40" s="123"/>
      <c r="S40" s="29"/>
      <c r="T40" s="28"/>
      <c r="U40" s="27"/>
      <c r="V40" s="32"/>
      <c r="W40" s="31"/>
      <c r="X40" s="31"/>
      <c r="Y40" s="30"/>
      <c r="Z40" s="32"/>
      <c r="AA40" s="31"/>
      <c r="AB40" s="31"/>
      <c r="AC40" s="30"/>
      <c r="AD40" s="32"/>
      <c r="AE40" s="31"/>
      <c r="AF40" s="31"/>
      <c r="AG40" s="30"/>
    </row>
    <row r="41" spans="1:45" ht="38.25" x14ac:dyDescent="0.3">
      <c r="A41" s="55">
        <f>COUNT(A$11:$A40)+1</f>
        <v>25</v>
      </c>
      <c r="B41" s="125" t="s">
        <v>489</v>
      </c>
      <c r="C41" s="135" t="s">
        <v>59</v>
      </c>
      <c r="D41" s="39" t="s">
        <v>429</v>
      </c>
      <c r="E41" s="39" t="s">
        <v>430</v>
      </c>
      <c r="F41" s="39" t="s">
        <v>428</v>
      </c>
      <c r="G41" s="38" t="s">
        <v>408</v>
      </c>
      <c r="H41" s="37" t="s">
        <v>19</v>
      </c>
      <c r="I41" s="36" t="s">
        <v>385</v>
      </c>
      <c r="J41" s="35"/>
      <c r="K41" s="34"/>
      <c r="L41" s="34"/>
      <c r="M41" s="34"/>
      <c r="N41" s="34"/>
      <c r="O41" s="34"/>
      <c r="P41" s="34"/>
      <c r="Q41" s="30"/>
      <c r="R41" s="125"/>
      <c r="S41" s="29"/>
      <c r="T41" s="28"/>
      <c r="U41" s="27"/>
      <c r="V41" s="32"/>
      <c r="W41" s="31"/>
      <c r="X41" s="31"/>
      <c r="Y41" s="30"/>
      <c r="Z41" s="32"/>
      <c r="AA41" s="31"/>
      <c r="AB41" s="31"/>
      <c r="AC41" s="30"/>
      <c r="AD41" s="32"/>
      <c r="AE41" s="31"/>
      <c r="AF41" s="31"/>
      <c r="AG41" s="30"/>
    </row>
    <row r="42" spans="1:45" ht="25.5" x14ac:dyDescent="0.3">
      <c r="A42" s="55">
        <f>COUNT(A$11:$A41)+1</f>
        <v>26</v>
      </c>
      <c r="B42" s="125" t="s">
        <v>388</v>
      </c>
      <c r="C42" s="135" t="s">
        <v>59</v>
      </c>
      <c r="D42" s="39" t="s">
        <v>465</v>
      </c>
      <c r="E42" s="39" t="s">
        <v>431</v>
      </c>
      <c r="F42" s="39" t="s">
        <v>467</v>
      </c>
      <c r="G42" s="38" t="s">
        <v>466</v>
      </c>
      <c r="H42" s="37" t="s">
        <v>19</v>
      </c>
      <c r="I42" s="36" t="s">
        <v>385</v>
      </c>
      <c r="J42" s="35"/>
      <c r="K42" s="34"/>
      <c r="L42" s="34"/>
      <c r="M42" s="34"/>
      <c r="N42" s="34"/>
      <c r="O42" s="34"/>
      <c r="P42" s="34"/>
      <c r="Q42" s="30"/>
      <c r="R42" s="123"/>
      <c r="S42" s="29" t="str">
        <f>IF(COUNTIF(Y42:AG42,"I")=0,"",COUNTIF(Y42:AG42,"I"))</f>
        <v/>
      </c>
      <c r="T42" s="28" t="str">
        <f>IF(COUNTIF(Y42:AG42,"N")=0,"",COUNTIF(Y42:AG42,"N"))</f>
        <v/>
      </c>
      <c r="U42" s="27" t="str">
        <f>IFERROR(S42/SUM(S42+T42)%,"")</f>
        <v/>
      </c>
      <c r="V42" s="32"/>
      <c r="W42" s="31"/>
      <c r="X42" s="31"/>
      <c r="Y42" s="30"/>
      <c r="Z42" s="32"/>
      <c r="AA42" s="31"/>
      <c r="AB42" s="31"/>
      <c r="AC42" s="30"/>
      <c r="AD42" s="32"/>
      <c r="AE42" s="31"/>
      <c r="AF42" s="31"/>
      <c r="AG42" s="30"/>
      <c r="AS42" s="1" t="s">
        <v>102</v>
      </c>
    </row>
    <row r="43" spans="1:45" ht="38.25" x14ac:dyDescent="0.3">
      <c r="A43" s="55">
        <f>COUNT(A$11:$A42)+1</f>
        <v>27</v>
      </c>
      <c r="B43" s="125" t="s">
        <v>389</v>
      </c>
      <c r="C43" s="135" t="s">
        <v>59</v>
      </c>
      <c r="D43" s="39" t="s">
        <v>427</v>
      </c>
      <c r="E43" s="39" t="s">
        <v>430</v>
      </c>
      <c r="F43" s="39" t="s">
        <v>428</v>
      </c>
      <c r="G43" s="38" t="s">
        <v>229</v>
      </c>
      <c r="H43" s="37" t="s">
        <v>19</v>
      </c>
      <c r="I43" s="36" t="s">
        <v>385</v>
      </c>
      <c r="J43" s="35"/>
      <c r="K43" s="34"/>
      <c r="L43" s="34"/>
      <c r="M43" s="34"/>
      <c r="N43" s="34"/>
      <c r="O43" s="34"/>
      <c r="P43" s="34"/>
      <c r="Q43" s="30"/>
      <c r="R43" s="123"/>
      <c r="S43" s="29"/>
      <c r="T43" s="28"/>
      <c r="U43" s="27"/>
      <c r="V43" s="32"/>
      <c r="W43" s="31"/>
      <c r="X43" s="31"/>
      <c r="Y43" s="30"/>
      <c r="Z43" s="32"/>
      <c r="AA43" s="31"/>
      <c r="AB43" s="31"/>
      <c r="AC43" s="30"/>
      <c r="AD43" s="32"/>
      <c r="AE43" s="31"/>
      <c r="AF43" s="31"/>
      <c r="AG43" s="30"/>
    </row>
    <row r="44" spans="1:45" ht="38.25" x14ac:dyDescent="0.3">
      <c r="A44" s="55">
        <f>COUNT(A$11:$A43)+1</f>
        <v>28</v>
      </c>
      <c r="B44" s="125" t="s">
        <v>390</v>
      </c>
      <c r="C44" s="135" t="s">
        <v>59</v>
      </c>
      <c r="D44" s="39" t="s">
        <v>432</v>
      </c>
      <c r="E44" s="39" t="s">
        <v>468</v>
      </c>
      <c r="F44" s="39" t="s">
        <v>469</v>
      </c>
      <c r="G44" s="38" t="s">
        <v>433</v>
      </c>
      <c r="H44" s="37" t="s">
        <v>19</v>
      </c>
      <c r="I44" s="36" t="s">
        <v>385</v>
      </c>
      <c r="J44" s="35"/>
      <c r="K44" s="34"/>
      <c r="L44" s="34"/>
      <c r="M44" s="34"/>
      <c r="N44" s="34"/>
      <c r="O44" s="34"/>
      <c r="P44" s="34"/>
      <c r="Q44" s="30"/>
      <c r="R44" s="123"/>
      <c r="S44" s="29"/>
      <c r="T44" s="28"/>
      <c r="U44" s="27"/>
      <c r="V44" s="32"/>
      <c r="W44" s="31"/>
      <c r="X44" s="31"/>
      <c r="Y44" s="30"/>
      <c r="Z44" s="32"/>
      <c r="AA44" s="31"/>
      <c r="AB44" s="31"/>
      <c r="AC44" s="30"/>
      <c r="AD44" s="32"/>
      <c r="AE44" s="31"/>
      <c r="AF44" s="31"/>
      <c r="AG44" s="30"/>
    </row>
    <row r="45" spans="1:45" ht="38.25" x14ac:dyDescent="0.3">
      <c r="A45" s="55">
        <f>COUNT(A$11:$A44)+1</f>
        <v>29</v>
      </c>
      <c r="B45" s="125" t="s">
        <v>395</v>
      </c>
      <c r="C45" s="135" t="s">
        <v>59</v>
      </c>
      <c r="D45" s="39" t="s">
        <v>432</v>
      </c>
      <c r="E45" s="39" t="s">
        <v>468</v>
      </c>
      <c r="F45" s="39" t="s">
        <v>469</v>
      </c>
      <c r="G45" s="38" t="s">
        <v>433</v>
      </c>
      <c r="H45" s="37" t="s">
        <v>19</v>
      </c>
      <c r="I45" s="36" t="s">
        <v>385</v>
      </c>
      <c r="J45" s="35"/>
      <c r="K45" s="34"/>
      <c r="L45" s="34"/>
      <c r="M45" s="34"/>
      <c r="N45" s="34"/>
      <c r="O45" s="34"/>
      <c r="P45" s="34"/>
      <c r="Q45" s="30"/>
      <c r="R45" s="123"/>
      <c r="S45" s="29"/>
      <c r="T45" s="28"/>
      <c r="U45" s="27"/>
      <c r="V45" s="32"/>
      <c r="W45" s="31"/>
      <c r="X45" s="31"/>
      <c r="Y45" s="30"/>
      <c r="Z45" s="32"/>
      <c r="AA45" s="31"/>
      <c r="AB45" s="31"/>
      <c r="AC45" s="30"/>
      <c r="AD45" s="32"/>
      <c r="AE45" s="31"/>
      <c r="AF45" s="31"/>
      <c r="AG45" s="30"/>
    </row>
    <row r="46" spans="1:45" ht="51" x14ac:dyDescent="0.3">
      <c r="A46" s="55">
        <f>COUNT(A$11:$A45)+1</f>
        <v>30</v>
      </c>
      <c r="B46" s="125" t="s">
        <v>391</v>
      </c>
      <c r="C46" s="135" t="s">
        <v>59</v>
      </c>
      <c r="D46" s="39" t="s">
        <v>434</v>
      </c>
      <c r="E46" s="39" t="s">
        <v>470</v>
      </c>
      <c r="F46" s="39" t="s">
        <v>435</v>
      </c>
      <c r="G46" s="38" t="s">
        <v>433</v>
      </c>
      <c r="H46" s="37" t="s">
        <v>19</v>
      </c>
      <c r="I46" s="36" t="s">
        <v>385</v>
      </c>
      <c r="J46" s="35"/>
      <c r="K46" s="34"/>
      <c r="L46" s="34"/>
      <c r="M46" s="34"/>
      <c r="N46" s="34"/>
      <c r="O46" s="34"/>
      <c r="P46" s="34"/>
      <c r="Q46" s="30"/>
      <c r="R46" s="123"/>
      <c r="S46" s="29"/>
      <c r="T46" s="28"/>
      <c r="U46" s="27"/>
      <c r="V46" s="32"/>
      <c r="W46" s="31"/>
      <c r="X46" s="31"/>
      <c r="Y46" s="30"/>
      <c r="Z46" s="32"/>
      <c r="AA46" s="31"/>
      <c r="AB46" s="31"/>
      <c r="AC46" s="30"/>
      <c r="AD46" s="32"/>
      <c r="AE46" s="31"/>
      <c r="AF46" s="31"/>
      <c r="AG46" s="30"/>
    </row>
    <row r="47" spans="1:45" ht="38.25" x14ac:dyDescent="0.3">
      <c r="A47" s="55">
        <f>COUNT(A$11:$A46)+1</f>
        <v>31</v>
      </c>
      <c r="B47" s="125" t="s">
        <v>450</v>
      </c>
      <c r="C47" s="135" t="s">
        <v>59</v>
      </c>
      <c r="D47" s="39" t="s">
        <v>436</v>
      </c>
      <c r="E47" s="39" t="s">
        <v>437</v>
      </c>
      <c r="F47" s="39" t="s">
        <v>435</v>
      </c>
      <c r="G47" s="38" t="s">
        <v>433</v>
      </c>
      <c r="H47" s="37" t="s">
        <v>19</v>
      </c>
      <c r="I47" s="36" t="s">
        <v>385</v>
      </c>
      <c r="J47" s="35"/>
      <c r="K47" s="34"/>
      <c r="L47" s="34"/>
      <c r="M47" s="34"/>
      <c r="N47" s="34"/>
      <c r="O47" s="34"/>
      <c r="P47" s="34"/>
      <c r="Q47" s="30"/>
      <c r="R47" s="123"/>
      <c r="S47" s="29"/>
      <c r="T47" s="28"/>
      <c r="U47" s="27"/>
      <c r="V47" s="32"/>
      <c r="W47" s="31"/>
      <c r="X47" s="31"/>
      <c r="Y47" s="30"/>
      <c r="Z47" s="32"/>
      <c r="AA47" s="31"/>
      <c r="AB47" s="31"/>
      <c r="AC47" s="30"/>
      <c r="AD47" s="32"/>
      <c r="AE47" s="31"/>
      <c r="AF47" s="31"/>
      <c r="AG47" s="30"/>
    </row>
    <row r="48" spans="1:45" ht="38.25" x14ac:dyDescent="0.3">
      <c r="A48" s="55">
        <f>COUNT(A$11:$A47)+1</f>
        <v>32</v>
      </c>
      <c r="B48" s="125" t="s">
        <v>392</v>
      </c>
      <c r="C48" s="135" t="s">
        <v>59</v>
      </c>
      <c r="D48" s="39" t="s">
        <v>438</v>
      </c>
      <c r="E48" s="39" t="s">
        <v>439</v>
      </c>
      <c r="F48" s="39" t="s">
        <v>440</v>
      </c>
      <c r="G48" s="38" t="s">
        <v>433</v>
      </c>
      <c r="H48" s="37" t="s">
        <v>19</v>
      </c>
      <c r="I48" s="36" t="s">
        <v>385</v>
      </c>
      <c r="J48" s="35"/>
      <c r="K48" s="34"/>
      <c r="L48" s="34"/>
      <c r="M48" s="34"/>
      <c r="N48" s="34"/>
      <c r="O48" s="34"/>
      <c r="P48" s="34"/>
      <c r="Q48" s="30"/>
      <c r="R48" s="123"/>
      <c r="S48" s="29"/>
      <c r="T48" s="28"/>
      <c r="U48" s="27"/>
      <c r="V48" s="32"/>
      <c r="W48" s="31"/>
      <c r="X48" s="31"/>
      <c r="Y48" s="30"/>
      <c r="Z48" s="32"/>
      <c r="AA48" s="31"/>
      <c r="AB48" s="31"/>
      <c r="AC48" s="30"/>
      <c r="AD48" s="32"/>
      <c r="AE48" s="31"/>
      <c r="AF48" s="31"/>
      <c r="AG48" s="30"/>
    </row>
    <row r="49" spans="1:33" ht="38.25" x14ac:dyDescent="0.3">
      <c r="A49" s="55">
        <f>COUNT(A$11:$A48)+1</f>
        <v>33</v>
      </c>
      <c r="B49" s="125" t="s">
        <v>393</v>
      </c>
      <c r="C49" s="135" t="s">
        <v>59</v>
      </c>
      <c r="D49" s="39" t="s">
        <v>438</v>
      </c>
      <c r="E49" s="39" t="s">
        <v>439</v>
      </c>
      <c r="F49" s="39" t="s">
        <v>440</v>
      </c>
      <c r="G49" s="38" t="s">
        <v>433</v>
      </c>
      <c r="H49" s="37" t="s">
        <v>19</v>
      </c>
      <c r="I49" s="36" t="s">
        <v>385</v>
      </c>
      <c r="J49" s="35"/>
      <c r="K49" s="34"/>
      <c r="L49" s="34"/>
      <c r="M49" s="34"/>
      <c r="N49" s="34"/>
      <c r="O49" s="34"/>
      <c r="P49" s="34"/>
      <c r="Q49" s="30"/>
      <c r="R49" s="123"/>
      <c r="S49" s="29"/>
      <c r="T49" s="28"/>
      <c r="U49" s="27"/>
      <c r="V49" s="32"/>
      <c r="W49" s="31"/>
      <c r="X49" s="31"/>
      <c r="Y49" s="30"/>
      <c r="Z49" s="32"/>
      <c r="AA49" s="31"/>
      <c r="AB49" s="31"/>
      <c r="AC49" s="30"/>
      <c r="AD49" s="32"/>
      <c r="AE49" s="31"/>
      <c r="AF49" s="31"/>
      <c r="AG49" s="30"/>
    </row>
    <row r="50" spans="1:33" ht="38.25" x14ac:dyDescent="0.3">
      <c r="A50" s="55">
        <f>COUNT(A$11:$A49)+1</f>
        <v>34</v>
      </c>
      <c r="B50" s="125" t="s">
        <v>396</v>
      </c>
      <c r="C50" s="135" t="s">
        <v>59</v>
      </c>
      <c r="D50" s="39" t="s">
        <v>438</v>
      </c>
      <c r="E50" s="39" t="s">
        <v>439</v>
      </c>
      <c r="F50" s="39" t="s">
        <v>440</v>
      </c>
      <c r="G50" s="38" t="s">
        <v>433</v>
      </c>
      <c r="H50" s="37" t="s">
        <v>19</v>
      </c>
      <c r="I50" s="36" t="s">
        <v>385</v>
      </c>
      <c r="J50" s="35"/>
      <c r="K50" s="34"/>
      <c r="L50" s="34"/>
      <c r="M50" s="34"/>
      <c r="N50" s="34"/>
      <c r="O50" s="34"/>
      <c r="P50" s="34"/>
      <c r="Q50" s="30"/>
      <c r="R50" s="123"/>
      <c r="S50" s="29"/>
      <c r="T50" s="28"/>
      <c r="U50" s="27"/>
      <c r="V50" s="32"/>
      <c r="W50" s="31"/>
      <c r="X50" s="31"/>
      <c r="Y50" s="30"/>
      <c r="Z50" s="32"/>
      <c r="AA50" s="31"/>
      <c r="AB50" s="31"/>
      <c r="AC50" s="30"/>
      <c r="AD50" s="32"/>
      <c r="AE50" s="31"/>
      <c r="AF50" s="31"/>
      <c r="AG50" s="30"/>
    </row>
    <row r="51" spans="1:33" ht="38.25" x14ac:dyDescent="0.3">
      <c r="A51" s="55">
        <f>COUNT(A$11:$A50)+1</f>
        <v>35</v>
      </c>
      <c r="B51" s="125" t="s">
        <v>394</v>
      </c>
      <c r="C51" s="135" t="s">
        <v>59</v>
      </c>
      <c r="D51" s="39" t="s">
        <v>438</v>
      </c>
      <c r="E51" s="39" t="s">
        <v>439</v>
      </c>
      <c r="F51" s="39" t="s">
        <v>440</v>
      </c>
      <c r="G51" s="38" t="s">
        <v>433</v>
      </c>
      <c r="H51" s="37" t="s">
        <v>19</v>
      </c>
      <c r="I51" s="36" t="s">
        <v>385</v>
      </c>
      <c r="J51" s="35"/>
      <c r="K51" s="34"/>
      <c r="L51" s="34"/>
      <c r="M51" s="34"/>
      <c r="N51" s="34"/>
      <c r="O51" s="34"/>
      <c r="P51" s="34"/>
      <c r="Q51" s="30"/>
      <c r="R51" s="123"/>
      <c r="S51" s="29"/>
      <c r="T51" s="28"/>
      <c r="U51" s="27"/>
      <c r="V51" s="32"/>
      <c r="W51" s="31"/>
      <c r="X51" s="31"/>
      <c r="Y51" s="30"/>
      <c r="Z51" s="32"/>
      <c r="AA51" s="31"/>
      <c r="AB51" s="31"/>
      <c r="AC51" s="30"/>
      <c r="AD51" s="32"/>
      <c r="AE51" s="31"/>
      <c r="AF51" s="31"/>
      <c r="AG51" s="30"/>
    </row>
    <row r="52" spans="1:33" ht="25.5" x14ac:dyDescent="0.3">
      <c r="A52" s="55">
        <f>COUNT(A$11:$A51)+1</f>
        <v>36</v>
      </c>
      <c r="B52" s="125" t="s">
        <v>397</v>
      </c>
      <c r="C52" s="135" t="s">
        <v>59</v>
      </c>
      <c r="D52" s="39" t="s">
        <v>438</v>
      </c>
      <c r="E52" s="39" t="s">
        <v>472</v>
      </c>
      <c r="F52" s="39" t="s">
        <v>471</v>
      </c>
      <c r="G52" s="38" t="s">
        <v>399</v>
      </c>
      <c r="H52" s="37" t="s">
        <v>19</v>
      </c>
      <c r="I52" s="36" t="s">
        <v>385</v>
      </c>
      <c r="J52" s="35"/>
      <c r="K52" s="34"/>
      <c r="L52" s="34"/>
      <c r="M52" s="34"/>
      <c r="N52" s="34"/>
      <c r="O52" s="34"/>
      <c r="P52" s="34"/>
      <c r="Q52" s="30"/>
      <c r="R52" s="123"/>
      <c r="S52" s="29"/>
      <c r="T52" s="28"/>
      <c r="U52" s="27"/>
      <c r="V52" s="32"/>
      <c r="W52" s="31"/>
      <c r="X52" s="31"/>
      <c r="Y52" s="30"/>
      <c r="Z52" s="32"/>
      <c r="AA52" s="31"/>
      <c r="AB52" s="31"/>
      <c r="AC52" s="30"/>
      <c r="AD52" s="32"/>
      <c r="AE52" s="31"/>
      <c r="AF52" s="31"/>
      <c r="AG52" s="30"/>
    </row>
    <row r="53" spans="1:33" ht="25.5" x14ac:dyDescent="0.3">
      <c r="A53" s="55">
        <f>COUNT(A$11:$A52)+1</f>
        <v>37</v>
      </c>
      <c r="B53" s="125" t="s">
        <v>398</v>
      </c>
      <c r="C53" s="135" t="s">
        <v>59</v>
      </c>
      <c r="D53" s="39" t="s">
        <v>438</v>
      </c>
      <c r="E53" s="39" t="s">
        <v>441</v>
      </c>
      <c r="F53" s="39" t="s">
        <v>442</v>
      </c>
      <c r="G53" s="38" t="s">
        <v>399</v>
      </c>
      <c r="H53" s="37" t="s">
        <v>19</v>
      </c>
      <c r="I53" s="36" t="s">
        <v>385</v>
      </c>
      <c r="J53" s="35"/>
      <c r="K53" s="34"/>
      <c r="L53" s="34"/>
      <c r="M53" s="34"/>
      <c r="N53" s="34"/>
      <c r="O53" s="34"/>
      <c r="P53" s="34"/>
      <c r="Q53" s="30"/>
      <c r="R53" s="123"/>
      <c r="S53" s="29"/>
      <c r="T53" s="28"/>
      <c r="U53" s="27"/>
      <c r="V53" s="32"/>
      <c r="W53" s="31"/>
      <c r="X53" s="31"/>
      <c r="Y53" s="30"/>
      <c r="Z53" s="32"/>
      <c r="AA53" s="31"/>
      <c r="AB53" s="31"/>
      <c r="AC53" s="30"/>
      <c r="AD53" s="32"/>
      <c r="AE53" s="31"/>
      <c r="AF53" s="31"/>
      <c r="AG53" s="30"/>
    </row>
    <row r="54" spans="1:33" ht="25.5" x14ac:dyDescent="0.3">
      <c r="A54" s="55">
        <f>COUNT(A$11:$A53)+1</f>
        <v>38</v>
      </c>
      <c r="B54" s="125" t="s">
        <v>392</v>
      </c>
      <c r="C54" s="135" t="s">
        <v>59</v>
      </c>
      <c r="D54" s="39" t="s">
        <v>438</v>
      </c>
      <c r="E54" s="39" t="s">
        <v>443</v>
      </c>
      <c r="F54" s="39" t="s">
        <v>444</v>
      </c>
      <c r="G54" s="38" t="s">
        <v>400</v>
      </c>
      <c r="H54" s="37" t="s">
        <v>19</v>
      </c>
      <c r="I54" s="36" t="s">
        <v>385</v>
      </c>
      <c r="J54" s="35"/>
      <c r="K54" s="34"/>
      <c r="L54" s="34"/>
      <c r="M54" s="34"/>
      <c r="N54" s="34"/>
      <c r="O54" s="34"/>
      <c r="P54" s="34"/>
      <c r="Q54" s="30"/>
      <c r="R54" s="123"/>
      <c r="S54" s="29"/>
      <c r="T54" s="28"/>
      <c r="U54" s="27"/>
      <c r="V54" s="32"/>
      <c r="W54" s="31"/>
      <c r="X54" s="31"/>
      <c r="Y54" s="30"/>
      <c r="Z54" s="32"/>
      <c r="AA54" s="31"/>
      <c r="AB54" s="31"/>
      <c r="AC54" s="30"/>
      <c r="AD54" s="32"/>
      <c r="AE54" s="31"/>
      <c r="AF54" s="31"/>
      <c r="AG54" s="30"/>
    </row>
    <row r="55" spans="1:33" ht="25.5" x14ac:dyDescent="0.3">
      <c r="A55" s="55">
        <f>COUNT(A$11:$A54)+1</f>
        <v>39</v>
      </c>
      <c r="B55" s="125" t="s">
        <v>401</v>
      </c>
      <c r="C55" s="135" t="s">
        <v>59</v>
      </c>
      <c r="D55" s="39" t="s">
        <v>445</v>
      </c>
      <c r="E55" s="39" t="s">
        <v>446</v>
      </c>
      <c r="F55" s="39" t="s">
        <v>447</v>
      </c>
      <c r="G55" s="38" t="s">
        <v>400</v>
      </c>
      <c r="H55" s="37" t="s">
        <v>19</v>
      </c>
      <c r="I55" s="36" t="s">
        <v>385</v>
      </c>
      <c r="J55" s="35"/>
      <c r="K55" s="34"/>
      <c r="L55" s="34"/>
      <c r="M55" s="34"/>
      <c r="N55" s="34"/>
      <c r="O55" s="34"/>
      <c r="P55" s="34"/>
      <c r="Q55" s="30"/>
      <c r="R55" s="123"/>
      <c r="S55" s="29"/>
      <c r="T55" s="28"/>
      <c r="U55" s="27"/>
      <c r="V55" s="32"/>
      <c r="W55" s="31"/>
      <c r="X55" s="31"/>
      <c r="Y55" s="30"/>
      <c r="Z55" s="32"/>
      <c r="AA55" s="31"/>
      <c r="AB55" s="31"/>
      <c r="AC55" s="30"/>
      <c r="AD55" s="32"/>
      <c r="AE55" s="31"/>
      <c r="AF55" s="31"/>
      <c r="AG55" s="30"/>
    </row>
    <row r="56" spans="1:33" ht="25.5" x14ac:dyDescent="0.3">
      <c r="A56" s="55">
        <f>COUNT(A$11:$A55)+1</f>
        <v>40</v>
      </c>
      <c r="B56" s="125" t="s">
        <v>402</v>
      </c>
      <c r="C56" s="135" t="s">
        <v>59</v>
      </c>
      <c r="D56" s="39" t="s">
        <v>445</v>
      </c>
      <c r="E56" s="39" t="s">
        <v>448</v>
      </c>
      <c r="F56" s="39" t="s">
        <v>444</v>
      </c>
      <c r="G56" s="38" t="s">
        <v>399</v>
      </c>
      <c r="H56" s="37" t="s">
        <v>19</v>
      </c>
      <c r="I56" s="36" t="s">
        <v>385</v>
      </c>
      <c r="J56" s="35"/>
      <c r="K56" s="34"/>
      <c r="L56" s="34"/>
      <c r="M56" s="34"/>
      <c r="N56" s="34"/>
      <c r="O56" s="34"/>
      <c r="P56" s="34"/>
      <c r="Q56" s="30"/>
      <c r="R56" s="123"/>
      <c r="S56" s="29"/>
      <c r="T56" s="28"/>
      <c r="U56" s="27"/>
      <c r="V56" s="32"/>
      <c r="W56" s="31"/>
      <c r="X56" s="31"/>
      <c r="Y56" s="30"/>
      <c r="Z56" s="32"/>
      <c r="AA56" s="31"/>
      <c r="AB56" s="31"/>
      <c r="AC56" s="30"/>
      <c r="AD56" s="32"/>
      <c r="AE56" s="31"/>
      <c r="AF56" s="31"/>
      <c r="AG56" s="30"/>
    </row>
    <row r="57" spans="1:33" ht="25.5" x14ac:dyDescent="0.3">
      <c r="A57" s="55">
        <f>COUNT(A$11:$A56)+1</f>
        <v>41</v>
      </c>
      <c r="B57" s="125" t="s">
        <v>403</v>
      </c>
      <c r="C57" s="135" t="s">
        <v>59</v>
      </c>
      <c r="D57" s="39" t="s">
        <v>438</v>
      </c>
      <c r="E57" s="39" t="s">
        <v>446</v>
      </c>
      <c r="F57" s="39" t="s">
        <v>442</v>
      </c>
      <c r="G57" s="38" t="s">
        <v>399</v>
      </c>
      <c r="H57" s="37" t="s">
        <v>19</v>
      </c>
      <c r="I57" s="36" t="s">
        <v>385</v>
      </c>
      <c r="J57" s="35"/>
      <c r="K57" s="34"/>
      <c r="L57" s="34"/>
      <c r="M57" s="34"/>
      <c r="N57" s="34"/>
      <c r="O57" s="34"/>
      <c r="P57" s="34"/>
      <c r="Q57" s="30"/>
      <c r="R57" s="123"/>
      <c r="S57" s="29"/>
      <c r="T57" s="28"/>
      <c r="U57" s="27"/>
      <c r="V57" s="32"/>
      <c r="W57" s="31"/>
      <c r="X57" s="31"/>
      <c r="Y57" s="30"/>
      <c r="Z57" s="32"/>
      <c r="AA57" s="31"/>
      <c r="AB57" s="31"/>
      <c r="AC57" s="30"/>
      <c r="AD57" s="32"/>
      <c r="AE57" s="31"/>
      <c r="AF57" s="31"/>
      <c r="AG57" s="30"/>
    </row>
    <row r="58" spans="1:33" ht="38.25" x14ac:dyDescent="0.3">
      <c r="A58" s="55">
        <f>COUNT(A$11:$A57)+1</f>
        <v>42</v>
      </c>
      <c r="B58" s="125" t="s">
        <v>404</v>
      </c>
      <c r="C58" s="135" t="s">
        <v>59</v>
      </c>
      <c r="D58" s="39" t="s">
        <v>438</v>
      </c>
      <c r="E58" s="39" t="s">
        <v>439</v>
      </c>
      <c r="F58" s="39" t="s">
        <v>440</v>
      </c>
      <c r="G58" s="38" t="s">
        <v>433</v>
      </c>
      <c r="H58" s="37" t="s">
        <v>19</v>
      </c>
      <c r="I58" s="36" t="s">
        <v>385</v>
      </c>
      <c r="J58" s="35"/>
      <c r="K58" s="34"/>
      <c r="L58" s="34"/>
      <c r="M58" s="34"/>
      <c r="N58" s="34"/>
      <c r="O58" s="34"/>
      <c r="P58" s="34"/>
      <c r="Q58" s="30"/>
      <c r="R58" s="123"/>
      <c r="S58" s="29"/>
      <c r="T58" s="28"/>
      <c r="U58" s="27"/>
      <c r="V58" s="32"/>
      <c r="W58" s="31"/>
      <c r="X58" s="31"/>
      <c r="Y58" s="30"/>
      <c r="Z58" s="32"/>
      <c r="AA58" s="31"/>
      <c r="AB58" s="31"/>
      <c r="AC58" s="30"/>
      <c r="AD58" s="32"/>
      <c r="AE58" s="31"/>
      <c r="AF58" s="31"/>
      <c r="AG58" s="30"/>
    </row>
    <row r="59" spans="1:33" ht="25.5" x14ac:dyDescent="0.3">
      <c r="A59" s="55">
        <f>COUNT(A$11:$A58)+1</f>
        <v>43</v>
      </c>
      <c r="B59" s="125" t="s">
        <v>405</v>
      </c>
      <c r="C59" s="135" t="s">
        <v>59</v>
      </c>
      <c r="D59" s="39" t="s">
        <v>449</v>
      </c>
      <c r="E59" s="39" t="s">
        <v>441</v>
      </c>
      <c r="F59" s="39" t="s">
        <v>442</v>
      </c>
      <c r="G59" s="38" t="s">
        <v>399</v>
      </c>
      <c r="H59" s="37" t="s">
        <v>19</v>
      </c>
      <c r="I59" s="36" t="s">
        <v>385</v>
      </c>
      <c r="J59" s="35"/>
      <c r="K59" s="34"/>
      <c r="L59" s="34"/>
      <c r="M59" s="34"/>
      <c r="N59" s="34"/>
      <c r="O59" s="34"/>
      <c r="P59" s="34"/>
      <c r="Q59" s="30"/>
      <c r="R59" s="123"/>
      <c r="S59" s="29" t="str">
        <f>IF(COUNTIF(Y59:AG59,"I")=0,"",COUNTIF(Y59:AG59,"I"))</f>
        <v/>
      </c>
      <c r="T59" s="28" t="str">
        <f>IF(COUNTIF(Y59:AG59,"N")=0,"",COUNTIF(Y59:AG59,"N"))</f>
        <v/>
      </c>
      <c r="U59" s="27" t="str">
        <f>IFERROR(S59/SUM(S59+T59)%,"")</f>
        <v/>
      </c>
      <c r="V59" s="32"/>
      <c r="W59" s="31"/>
      <c r="X59" s="31"/>
      <c r="Y59" s="30"/>
      <c r="Z59" s="32"/>
      <c r="AA59" s="31"/>
      <c r="AB59" s="31"/>
      <c r="AC59" s="30"/>
      <c r="AD59" s="32"/>
      <c r="AE59" s="31"/>
      <c r="AF59" s="31"/>
      <c r="AG59" s="30"/>
    </row>
    <row r="60" spans="1:33" ht="25.5" x14ac:dyDescent="0.3">
      <c r="A60" s="55">
        <f>COUNT(A$11:$A59)+1</f>
        <v>44</v>
      </c>
      <c r="B60" s="125" t="s">
        <v>373</v>
      </c>
      <c r="C60" s="135" t="s">
        <v>59</v>
      </c>
      <c r="D60" s="39" t="s">
        <v>473</v>
      </c>
      <c r="E60" s="39" t="s">
        <v>474</v>
      </c>
      <c r="F60" s="39" t="s">
        <v>475</v>
      </c>
      <c r="G60" s="38" t="s">
        <v>399</v>
      </c>
      <c r="H60" s="37" t="s">
        <v>19</v>
      </c>
      <c r="I60" s="36" t="s">
        <v>385</v>
      </c>
      <c r="J60" s="35"/>
      <c r="K60" s="34"/>
      <c r="L60" s="34"/>
      <c r="M60" s="34"/>
      <c r="N60" s="34"/>
      <c r="O60" s="34"/>
      <c r="P60" s="34"/>
      <c r="Q60" s="30"/>
      <c r="R60" s="123"/>
      <c r="S60" s="29" t="str">
        <f>IF(COUNTIF(Y60:AG60,"I")=0,"",COUNTIF(Y60:AG60,"I"))</f>
        <v/>
      </c>
      <c r="T60" s="28" t="str">
        <f>IF(COUNTIF(Y60:AG60,"N")=0,"",COUNTIF(Y60:AG60,"N"))</f>
        <v/>
      </c>
      <c r="U60" s="27" t="str">
        <f>IFERROR(S60/SUM(S60+T60)%,"")</f>
        <v/>
      </c>
      <c r="V60" s="32"/>
      <c r="W60" s="31"/>
      <c r="X60" s="31"/>
      <c r="Y60" s="30"/>
      <c r="Z60" s="32"/>
      <c r="AA60" s="31"/>
      <c r="AB60" s="31"/>
      <c r="AC60" s="30"/>
      <c r="AD60" s="32"/>
      <c r="AE60" s="31"/>
      <c r="AF60" s="31"/>
      <c r="AG60" s="30"/>
    </row>
    <row r="61" spans="1:33" ht="25.5" x14ac:dyDescent="0.3">
      <c r="A61" s="55">
        <f>COUNT(A$11:$A60)+1</f>
        <v>45</v>
      </c>
      <c r="B61" s="125" t="s">
        <v>374</v>
      </c>
      <c r="C61" s="135" t="s">
        <v>59</v>
      </c>
      <c r="D61" s="39" t="s">
        <v>473</v>
      </c>
      <c r="E61" s="39" t="s">
        <v>474</v>
      </c>
      <c r="F61" s="39" t="s">
        <v>475</v>
      </c>
      <c r="G61" s="38" t="s">
        <v>399</v>
      </c>
      <c r="H61" s="37" t="s">
        <v>19</v>
      </c>
      <c r="I61" s="36" t="s">
        <v>385</v>
      </c>
      <c r="J61" s="35"/>
      <c r="K61" s="34"/>
      <c r="L61" s="34"/>
      <c r="M61" s="34"/>
      <c r="N61" s="34"/>
      <c r="O61" s="34"/>
      <c r="P61" s="34"/>
      <c r="Q61" s="30"/>
      <c r="R61" s="123"/>
      <c r="S61" s="29" t="str">
        <f>IF(COUNTIF(Y61:AG61,"I")=0,"",COUNTIF(Y61:AG61,"I"))</f>
        <v/>
      </c>
      <c r="T61" s="28" t="str">
        <f>IF(COUNTIF(Y61:AG61,"N")=0,"",COUNTIF(Y61:AG61,"N"))</f>
        <v/>
      </c>
      <c r="U61" s="27" t="str">
        <f>IFERROR(S61/SUM(S61+T61)%,"")</f>
        <v/>
      </c>
      <c r="V61" s="32"/>
      <c r="W61" s="31"/>
      <c r="X61" s="31"/>
      <c r="Y61" s="30"/>
      <c r="Z61" s="32"/>
      <c r="AA61" s="31"/>
      <c r="AB61" s="31"/>
      <c r="AC61" s="30"/>
      <c r="AD61" s="32"/>
      <c r="AE61" s="31"/>
      <c r="AF61" s="31"/>
      <c r="AG61" s="30"/>
    </row>
    <row r="62" spans="1:33" ht="25.5" x14ac:dyDescent="0.3">
      <c r="A62" s="55">
        <f>COUNT(A$11:$A61)+1</f>
        <v>46</v>
      </c>
      <c r="B62" s="125" t="s">
        <v>375</v>
      </c>
      <c r="C62" s="135" t="s">
        <v>59</v>
      </c>
      <c r="D62" s="39" t="s">
        <v>473</v>
      </c>
      <c r="E62" s="39" t="s">
        <v>474</v>
      </c>
      <c r="F62" s="39" t="s">
        <v>475</v>
      </c>
      <c r="G62" s="38" t="s">
        <v>399</v>
      </c>
      <c r="H62" s="37" t="s">
        <v>19</v>
      </c>
      <c r="I62" s="36" t="s">
        <v>385</v>
      </c>
      <c r="J62" s="35"/>
      <c r="K62" s="34"/>
      <c r="L62" s="34"/>
      <c r="M62" s="34"/>
      <c r="N62" s="34"/>
      <c r="O62" s="34"/>
      <c r="P62" s="34"/>
      <c r="Q62" s="30"/>
      <c r="R62" s="123"/>
      <c r="S62" s="29" t="str">
        <f>IF(COUNTIF(Y62:AG62,"I")=0,"",COUNTIF(Y62:AG62,"I"))</f>
        <v/>
      </c>
      <c r="T62" s="28" t="str">
        <f>IF(COUNTIF(Y62:AG62,"N")=0,"",COUNTIF(Y62:AG62,"N"))</f>
        <v/>
      </c>
      <c r="U62" s="27" t="str">
        <f>IFERROR(S62/SUM(S62+T62)%,"")</f>
        <v/>
      </c>
      <c r="V62" s="32"/>
      <c r="W62" s="31"/>
      <c r="X62" s="31"/>
      <c r="Y62" s="30"/>
      <c r="Z62" s="32"/>
      <c r="AA62" s="31"/>
      <c r="AB62" s="31"/>
      <c r="AC62" s="30"/>
      <c r="AD62" s="32"/>
      <c r="AE62" s="31"/>
      <c r="AF62" s="31"/>
      <c r="AG62" s="30"/>
    </row>
    <row r="63" spans="1:33" ht="25.5" x14ac:dyDescent="0.3">
      <c r="A63" s="55">
        <f>COUNT(A$11:$A62)+1</f>
        <v>47</v>
      </c>
      <c r="B63" s="125" t="s">
        <v>406</v>
      </c>
      <c r="C63" s="135" t="s">
        <v>59</v>
      </c>
      <c r="D63" s="39" t="s">
        <v>473</v>
      </c>
      <c r="E63" s="39" t="s">
        <v>474</v>
      </c>
      <c r="F63" s="39" t="s">
        <v>475</v>
      </c>
      <c r="G63" s="38" t="s">
        <v>399</v>
      </c>
      <c r="H63" s="37" t="s">
        <v>19</v>
      </c>
      <c r="I63" s="36" t="s">
        <v>385</v>
      </c>
      <c r="J63" s="35"/>
      <c r="K63" s="34"/>
      <c r="L63" s="34"/>
      <c r="M63" s="34"/>
      <c r="N63" s="34"/>
      <c r="O63" s="34"/>
      <c r="P63" s="34"/>
      <c r="Q63" s="30"/>
      <c r="R63" s="126"/>
      <c r="S63" s="29"/>
      <c r="T63" s="28"/>
      <c r="U63" s="27"/>
      <c r="V63" s="32"/>
      <c r="W63" s="31"/>
      <c r="X63" s="31"/>
      <c r="Y63" s="30"/>
      <c r="Z63" s="32"/>
      <c r="AA63" s="31"/>
      <c r="AB63" s="31"/>
      <c r="AC63" s="30"/>
      <c r="AD63" s="32"/>
      <c r="AE63" s="31"/>
      <c r="AF63" s="31"/>
      <c r="AG63" s="30"/>
    </row>
    <row r="64" spans="1:33" ht="38.25" x14ac:dyDescent="0.3">
      <c r="A64" s="55">
        <f>COUNT(A$11:$A63)+1</f>
        <v>48</v>
      </c>
      <c r="B64" s="125" t="s">
        <v>376</v>
      </c>
      <c r="C64" s="135" t="s">
        <v>59</v>
      </c>
      <c r="D64" s="39" t="s">
        <v>465</v>
      </c>
      <c r="E64" s="39" t="s">
        <v>476</v>
      </c>
      <c r="F64" s="39" t="s">
        <v>477</v>
      </c>
      <c r="G64" s="38" t="s">
        <v>466</v>
      </c>
      <c r="H64" s="37" t="s">
        <v>19</v>
      </c>
      <c r="I64" s="36" t="s">
        <v>385</v>
      </c>
      <c r="J64" s="35"/>
      <c r="K64" s="34"/>
      <c r="L64" s="34"/>
      <c r="M64" s="34"/>
      <c r="N64" s="34"/>
      <c r="O64" s="34"/>
      <c r="P64" s="34"/>
      <c r="Q64" s="30"/>
      <c r="R64" s="126"/>
      <c r="S64" s="29" t="str">
        <f>IF(COUNTIF(Y64:AG64,"I")=0,"",COUNTIF(Y64:AG64,"I"))</f>
        <v/>
      </c>
      <c r="T64" s="28" t="str">
        <f>IF(COUNTIF(Y64:AG64,"N")=0,"",COUNTIF(Y64:AG64,"N"))</f>
        <v/>
      </c>
      <c r="U64" s="27" t="str">
        <f>IFERROR(S64/SUM(S64+T64)%,"")</f>
        <v/>
      </c>
      <c r="V64" s="32"/>
      <c r="W64" s="31"/>
      <c r="X64" s="31"/>
      <c r="Y64" s="30"/>
      <c r="Z64" s="32"/>
      <c r="AA64" s="31"/>
      <c r="AB64" s="31"/>
      <c r="AC64" s="30"/>
      <c r="AD64" s="32"/>
      <c r="AE64" s="31"/>
      <c r="AF64" s="31"/>
      <c r="AG64" s="30"/>
    </row>
    <row r="65" spans="1:33" ht="127.5" x14ac:dyDescent="0.3">
      <c r="A65" s="55"/>
      <c r="B65" s="125" t="s">
        <v>493</v>
      </c>
      <c r="C65" s="135" t="s">
        <v>59</v>
      </c>
      <c r="D65" s="39" t="s">
        <v>449</v>
      </c>
      <c r="E65" s="39" t="s">
        <v>496</v>
      </c>
      <c r="F65" s="39" t="s">
        <v>494</v>
      </c>
      <c r="G65" s="38" t="s">
        <v>495</v>
      </c>
      <c r="H65" s="37"/>
      <c r="I65" s="36"/>
      <c r="J65" s="35"/>
      <c r="K65" s="34"/>
      <c r="L65" s="34"/>
      <c r="M65" s="34"/>
      <c r="N65" s="34"/>
      <c r="O65" s="34"/>
      <c r="P65" s="34"/>
      <c r="Q65" s="30"/>
      <c r="R65" s="126"/>
      <c r="S65" s="29"/>
      <c r="T65" s="28"/>
      <c r="U65" s="27"/>
      <c r="V65" s="32"/>
      <c r="W65" s="31"/>
      <c r="X65" s="31"/>
      <c r="Y65" s="30"/>
      <c r="Z65" s="32"/>
      <c r="AA65" s="31"/>
      <c r="AB65" s="31"/>
      <c r="AC65" s="30"/>
      <c r="AD65" s="32"/>
      <c r="AE65" s="31"/>
      <c r="AF65" s="31"/>
      <c r="AG65" s="30"/>
    </row>
    <row r="66" spans="1:33" ht="38.25" x14ac:dyDescent="0.3">
      <c r="A66" s="55">
        <f>COUNT(A$11:$A64)+1</f>
        <v>49</v>
      </c>
      <c r="B66" s="125" t="s">
        <v>377</v>
      </c>
      <c r="C66" s="135" t="s">
        <v>59</v>
      </c>
      <c r="D66" s="39" t="s">
        <v>478</v>
      </c>
      <c r="E66" s="39" t="s">
        <v>479</v>
      </c>
      <c r="F66" s="39" t="s">
        <v>480</v>
      </c>
      <c r="G66" s="38" t="s">
        <v>452</v>
      </c>
      <c r="H66" s="37" t="s">
        <v>19</v>
      </c>
      <c r="I66" s="36" t="s">
        <v>385</v>
      </c>
      <c r="J66" s="35"/>
      <c r="K66" s="34"/>
      <c r="L66" s="34"/>
      <c r="M66" s="34"/>
      <c r="N66" s="34"/>
      <c r="O66" s="34"/>
      <c r="P66" s="34"/>
      <c r="Q66" s="30"/>
      <c r="R66" s="126"/>
      <c r="S66" s="29" t="str">
        <f>IF(COUNTIF(Y66:AG66,"I")=0,"",COUNTIF(Y66:AG66,"I"))</f>
        <v/>
      </c>
      <c r="T66" s="28" t="str">
        <f>IF(COUNTIF(Y66:AG66,"N")=0,"",COUNTIF(Y66:AG66,"N"))</f>
        <v/>
      </c>
      <c r="U66" s="27" t="str">
        <f>IFERROR(S66/SUM(S66+T66)%,"")</f>
        <v/>
      </c>
      <c r="V66" s="32"/>
      <c r="W66" s="31"/>
      <c r="X66" s="31"/>
      <c r="Y66" s="30"/>
      <c r="Z66" s="32"/>
      <c r="AA66" s="31"/>
      <c r="AB66" s="31"/>
      <c r="AC66" s="30"/>
      <c r="AD66" s="32"/>
      <c r="AE66" s="31"/>
      <c r="AF66" s="31"/>
      <c r="AG66" s="30"/>
    </row>
    <row r="67" spans="1:33" ht="51" x14ac:dyDescent="0.3">
      <c r="A67" s="55">
        <f>COUNT(A$11:$A66)+1</f>
        <v>50</v>
      </c>
      <c r="B67" s="125" t="s">
        <v>407</v>
      </c>
      <c r="C67" s="135" t="s">
        <v>59</v>
      </c>
      <c r="D67" s="39" t="s">
        <v>481</v>
      </c>
      <c r="E67" s="39" t="s">
        <v>482</v>
      </c>
      <c r="F67" s="39" t="s">
        <v>483</v>
      </c>
      <c r="G67" s="38" t="s">
        <v>408</v>
      </c>
      <c r="H67" s="37" t="s">
        <v>19</v>
      </c>
      <c r="I67" s="36" t="s">
        <v>385</v>
      </c>
      <c r="J67" s="35"/>
      <c r="K67" s="34"/>
      <c r="L67" s="34"/>
      <c r="M67" s="34"/>
      <c r="N67" s="34"/>
      <c r="O67" s="34"/>
      <c r="P67" s="34"/>
      <c r="Q67" s="30"/>
      <c r="R67" s="123"/>
      <c r="S67" s="29" t="str">
        <f>IF(COUNTIF(Y67:AG67,"I")=0,"",COUNTIF(Y67:AG67,"I"))</f>
        <v/>
      </c>
      <c r="T67" s="28" t="str">
        <f>IF(COUNTIF(Y67:AG67,"N")=0,"",COUNTIF(Y67:AG67,"N"))</f>
        <v/>
      </c>
      <c r="U67" s="27" t="str">
        <f>IFERROR(S67/SUM(S67+T67)%,"")</f>
        <v/>
      </c>
      <c r="V67" s="32"/>
      <c r="W67" s="31"/>
      <c r="X67" s="31"/>
      <c r="Y67" s="30"/>
      <c r="Z67" s="32"/>
      <c r="AA67" s="31"/>
      <c r="AB67" s="31"/>
      <c r="AC67" s="30"/>
      <c r="AD67" s="32"/>
      <c r="AE67" s="31"/>
      <c r="AF67" s="31"/>
      <c r="AG67" s="30"/>
    </row>
    <row r="68" spans="1:33" ht="25.5" x14ac:dyDescent="0.3">
      <c r="A68" s="55"/>
      <c r="B68" s="125" t="s">
        <v>497</v>
      </c>
      <c r="C68" s="135" t="s">
        <v>59</v>
      </c>
      <c r="D68" s="39" t="s">
        <v>498</v>
      </c>
      <c r="E68" s="39" t="s">
        <v>499</v>
      </c>
      <c r="F68" s="39" t="s">
        <v>500</v>
      </c>
      <c r="G68" s="38" t="s">
        <v>452</v>
      </c>
      <c r="H68" s="37"/>
      <c r="I68" s="36"/>
      <c r="J68" s="35"/>
      <c r="K68" s="34"/>
      <c r="L68" s="34"/>
      <c r="M68" s="34"/>
      <c r="N68" s="34"/>
      <c r="O68" s="34"/>
      <c r="P68" s="34"/>
      <c r="Q68" s="30"/>
      <c r="R68" s="123"/>
      <c r="S68" s="29"/>
      <c r="T68" s="28"/>
      <c r="U68" s="27"/>
      <c r="V68" s="32"/>
      <c r="W68" s="31"/>
      <c r="X68" s="31"/>
      <c r="Y68" s="30"/>
      <c r="Z68" s="32"/>
      <c r="AA68" s="31"/>
      <c r="AB68" s="31"/>
      <c r="AC68" s="30"/>
      <c r="AD68" s="32"/>
      <c r="AE68" s="31"/>
      <c r="AF68" s="31"/>
      <c r="AG68" s="30"/>
    </row>
    <row r="69" spans="1:33" ht="89.25" x14ac:dyDescent="0.3">
      <c r="A69" s="55">
        <f>COUNT(A$11:$A67)+1</f>
        <v>51</v>
      </c>
      <c r="B69" s="159" t="s">
        <v>488</v>
      </c>
      <c r="C69" s="135" t="s">
        <v>491</v>
      </c>
      <c r="D69" s="39" t="s">
        <v>485</v>
      </c>
      <c r="E69" s="39" t="s">
        <v>486</v>
      </c>
      <c r="F69" s="39" t="s">
        <v>487</v>
      </c>
      <c r="G69" s="38" t="s">
        <v>484</v>
      </c>
      <c r="H69" s="37" t="s">
        <v>19</v>
      </c>
      <c r="I69" s="36" t="s">
        <v>385</v>
      </c>
      <c r="J69" s="35"/>
      <c r="K69" s="34"/>
      <c r="L69" s="34"/>
      <c r="M69" s="34"/>
      <c r="N69" s="34"/>
      <c r="O69" s="34"/>
      <c r="P69" s="34"/>
      <c r="Q69" s="30"/>
      <c r="R69" s="123"/>
      <c r="S69" s="29" t="str">
        <f>IF(COUNTIF(Y69:AG69,"I")=0,"",COUNTIF(Y69:AG69,"I"))</f>
        <v/>
      </c>
      <c r="T69" s="28" t="str">
        <f>IF(COUNTIF(Y69:AG69,"N")=0,"",COUNTIF(Y69:AG69,"N"))</f>
        <v/>
      </c>
      <c r="U69" s="27" t="str">
        <f>IFERROR(S69/SUM(S69+T69)%,"")</f>
        <v/>
      </c>
      <c r="V69" s="32"/>
      <c r="W69" s="31"/>
      <c r="X69" s="31"/>
      <c r="Y69" s="30"/>
      <c r="Z69" s="32"/>
      <c r="AA69" s="31"/>
      <c r="AB69" s="31"/>
      <c r="AC69" s="30"/>
      <c r="AD69" s="32"/>
      <c r="AE69" s="31"/>
      <c r="AF69" s="31"/>
      <c r="AG69" s="30"/>
    </row>
    <row r="70" spans="1:33" ht="16.5" x14ac:dyDescent="0.3">
      <c r="A70" s="55">
        <f>COUNT(A$11:$A69)+1</f>
        <v>52</v>
      </c>
      <c r="B70" s="159"/>
      <c r="C70" s="135"/>
      <c r="D70" s="52"/>
      <c r="E70" s="51"/>
      <c r="F70" s="51"/>
      <c r="G70" s="38"/>
      <c r="H70" s="37"/>
      <c r="I70" s="36"/>
      <c r="J70" s="35"/>
      <c r="K70" s="34"/>
      <c r="L70" s="34"/>
      <c r="M70" s="34"/>
      <c r="N70" s="34"/>
      <c r="O70" s="34"/>
      <c r="P70" s="34"/>
      <c r="Q70" s="30"/>
      <c r="R70" s="123"/>
      <c r="S70" s="29" t="str">
        <f>IF(COUNTIF(Y70:AG70,"I")=0,"",COUNTIF(Y70:AG70,"I"))</f>
        <v/>
      </c>
      <c r="T70" s="28" t="str">
        <f>IF(COUNTIF(Y70:AG70,"N")=0,"",COUNTIF(Y70:AG70,"N"))</f>
        <v/>
      </c>
      <c r="U70" s="27" t="str">
        <f>IFERROR(S70/SUM(S70+T70)%,"")</f>
        <v/>
      </c>
      <c r="V70" s="32"/>
      <c r="W70" s="31"/>
      <c r="X70" s="31"/>
      <c r="Y70" s="30"/>
      <c r="Z70" s="32"/>
      <c r="AA70" s="31"/>
      <c r="AB70" s="31"/>
      <c r="AC70" s="30"/>
      <c r="AD70" s="32"/>
      <c r="AE70" s="31"/>
      <c r="AF70" s="31"/>
      <c r="AG70" s="30"/>
    </row>
    <row r="71" spans="1:33" ht="16.5" x14ac:dyDescent="0.3">
      <c r="A71" s="55">
        <f>COUNT(A$11:$A70)+1</f>
        <v>53</v>
      </c>
      <c r="B71" s="161" t="s">
        <v>15</v>
      </c>
      <c r="C71" s="137"/>
      <c r="D71" s="48"/>
      <c r="E71" s="42"/>
      <c r="F71" s="42"/>
      <c r="G71" s="47"/>
      <c r="H71" s="46"/>
      <c r="I71" s="45"/>
      <c r="J71" s="43"/>
      <c r="K71" s="42"/>
      <c r="L71" s="42"/>
      <c r="M71" s="42"/>
      <c r="N71" s="42"/>
      <c r="O71" s="42"/>
      <c r="P71" s="42"/>
      <c r="Q71" s="41"/>
      <c r="R71" s="124"/>
      <c r="S71" s="43"/>
      <c r="T71" s="42"/>
      <c r="U71" s="41"/>
      <c r="V71" s="32"/>
      <c r="W71" s="31"/>
      <c r="X71" s="31"/>
      <c r="Y71" s="41"/>
      <c r="Z71" s="32"/>
      <c r="AA71" s="31"/>
      <c r="AB71" s="31"/>
      <c r="AC71" s="41"/>
      <c r="AD71" s="32"/>
      <c r="AE71" s="31"/>
      <c r="AF71" s="31"/>
      <c r="AG71" s="41"/>
    </row>
    <row r="72" spans="1:33" ht="16.5" x14ac:dyDescent="0.3">
      <c r="A72" s="55">
        <f>COUNT(A$11:$A71)+1</f>
        <v>54</v>
      </c>
      <c r="B72" s="159"/>
      <c r="C72" s="135" t="s">
        <v>13</v>
      </c>
      <c r="D72" s="39"/>
      <c r="E72" s="39"/>
      <c r="F72" s="39"/>
      <c r="G72" s="38"/>
      <c r="H72" s="37"/>
      <c r="I72" s="36" t="s">
        <v>203</v>
      </c>
      <c r="J72" s="35"/>
      <c r="K72" s="34"/>
      <c r="L72" s="34"/>
      <c r="M72" s="34"/>
      <c r="N72" s="34"/>
      <c r="O72" s="34"/>
      <c r="P72" s="34"/>
      <c r="Q72" s="30"/>
      <c r="R72" s="127"/>
      <c r="S72" s="29" t="str">
        <f t="shared" ref="S72:S78" si="6">IF(COUNTIF(Y72:AG72,"I")=0,"",COUNTIF(Y72:AG72,"I"))</f>
        <v/>
      </c>
      <c r="T72" s="28" t="str">
        <f t="shared" ref="T72:T78" si="7">IF(COUNTIF(Y72:AG72,"N")=0,"",COUNTIF(Y72:AG72,"N"))</f>
        <v/>
      </c>
      <c r="U72" s="27" t="str">
        <f t="shared" ref="U72:U78" si="8">IFERROR(S72/SUM(S72+T72)%,"")</f>
        <v/>
      </c>
      <c r="V72" s="32"/>
      <c r="W72" s="31"/>
      <c r="X72" s="31"/>
      <c r="Y72" s="30"/>
      <c r="Z72" s="32"/>
      <c r="AA72" s="31"/>
      <c r="AB72" s="31"/>
      <c r="AC72" s="30"/>
      <c r="AD72" s="32"/>
      <c r="AE72" s="31"/>
      <c r="AF72" s="31"/>
      <c r="AG72" s="30"/>
    </row>
    <row r="73" spans="1:33" ht="16.5" x14ac:dyDescent="0.3">
      <c r="A73" s="55">
        <f>COUNT(A$11:$A72)+1</f>
        <v>55</v>
      </c>
      <c r="B73" s="159" t="s">
        <v>14</v>
      </c>
      <c r="C73" s="135" t="s">
        <v>13</v>
      </c>
      <c r="D73" s="39"/>
      <c r="E73" s="39"/>
      <c r="F73" s="39"/>
      <c r="G73" s="38"/>
      <c r="H73" s="37"/>
      <c r="I73" s="36" t="s">
        <v>203</v>
      </c>
      <c r="J73" s="35"/>
      <c r="K73" s="34"/>
      <c r="L73" s="34"/>
      <c r="M73" s="34"/>
      <c r="N73" s="34"/>
      <c r="O73" s="34"/>
      <c r="P73" s="34"/>
      <c r="Q73" s="30"/>
      <c r="R73" s="127"/>
      <c r="S73" s="29" t="str">
        <f t="shared" si="6"/>
        <v/>
      </c>
      <c r="T73" s="28" t="str">
        <f t="shared" si="7"/>
        <v/>
      </c>
      <c r="U73" s="27" t="str">
        <f t="shared" si="8"/>
        <v/>
      </c>
      <c r="V73" s="32"/>
      <c r="W73" s="31"/>
      <c r="X73" s="31"/>
      <c r="Y73" s="30"/>
      <c r="Z73" s="32"/>
      <c r="AA73" s="31"/>
      <c r="AB73" s="31"/>
      <c r="AC73" s="30"/>
      <c r="AD73" s="32"/>
      <c r="AE73" s="31"/>
      <c r="AF73" s="31"/>
      <c r="AG73" s="30"/>
    </row>
    <row r="74" spans="1:33" ht="16.5" x14ac:dyDescent="0.3">
      <c r="A74" s="55">
        <f>COUNT(A$11:$A73)+1</f>
        <v>56</v>
      </c>
      <c r="B74" s="159"/>
      <c r="C74" s="135" t="s">
        <v>13</v>
      </c>
      <c r="D74" s="39"/>
      <c r="E74" s="39"/>
      <c r="F74" s="39"/>
      <c r="G74" s="38"/>
      <c r="H74" s="37"/>
      <c r="I74" s="36" t="s">
        <v>203</v>
      </c>
      <c r="J74" s="35"/>
      <c r="K74" s="34"/>
      <c r="L74" s="34"/>
      <c r="M74" s="34"/>
      <c r="N74" s="34"/>
      <c r="O74" s="34"/>
      <c r="P74" s="34"/>
      <c r="Q74" s="30"/>
      <c r="R74" s="127"/>
      <c r="S74" s="29" t="str">
        <f t="shared" si="6"/>
        <v/>
      </c>
      <c r="T74" s="28" t="str">
        <f t="shared" si="7"/>
        <v/>
      </c>
      <c r="U74" s="27" t="str">
        <f t="shared" si="8"/>
        <v/>
      </c>
      <c r="V74" s="32"/>
      <c r="W74" s="31"/>
      <c r="X74" s="31"/>
      <c r="Y74" s="30"/>
      <c r="Z74" s="32"/>
      <c r="AA74" s="31"/>
      <c r="AB74" s="31"/>
      <c r="AC74" s="30"/>
      <c r="AD74" s="32"/>
      <c r="AE74" s="31"/>
      <c r="AF74" s="31"/>
      <c r="AG74" s="30"/>
    </row>
    <row r="75" spans="1:33" ht="16.5" x14ac:dyDescent="0.3">
      <c r="A75" s="55">
        <f>COUNT(A$11:$A74)+1</f>
        <v>57</v>
      </c>
      <c r="B75" s="159" t="s">
        <v>14</v>
      </c>
      <c r="C75" s="135" t="s">
        <v>13</v>
      </c>
      <c r="D75" s="39"/>
      <c r="E75" s="39"/>
      <c r="F75" s="39"/>
      <c r="G75" s="38"/>
      <c r="H75" s="37"/>
      <c r="I75" s="36" t="s">
        <v>203</v>
      </c>
      <c r="J75" s="35"/>
      <c r="K75" s="34"/>
      <c r="L75" s="34"/>
      <c r="M75" s="34"/>
      <c r="N75" s="34"/>
      <c r="O75" s="34"/>
      <c r="P75" s="34"/>
      <c r="Q75" s="30"/>
      <c r="R75" s="127"/>
      <c r="S75" s="29" t="str">
        <f t="shared" si="6"/>
        <v/>
      </c>
      <c r="T75" s="28" t="str">
        <f t="shared" si="7"/>
        <v/>
      </c>
      <c r="U75" s="27" t="str">
        <f t="shared" si="8"/>
        <v/>
      </c>
      <c r="V75" s="32"/>
      <c r="W75" s="31"/>
      <c r="X75" s="31"/>
      <c r="Y75" s="30"/>
      <c r="Z75" s="32"/>
      <c r="AA75" s="31"/>
      <c r="AB75" s="31"/>
      <c r="AC75" s="30"/>
      <c r="AD75" s="32"/>
      <c r="AE75" s="31"/>
      <c r="AF75" s="31"/>
      <c r="AG75" s="30"/>
    </row>
    <row r="76" spans="1:33" ht="16.5" x14ac:dyDescent="0.3">
      <c r="A76" s="55">
        <f>COUNT(A$11:$A75)+1</f>
        <v>58</v>
      </c>
      <c r="B76" s="159"/>
      <c r="C76" s="135" t="s">
        <v>13</v>
      </c>
      <c r="D76" s="39"/>
      <c r="E76" s="39"/>
      <c r="F76" s="39"/>
      <c r="G76" s="38"/>
      <c r="H76" s="37"/>
      <c r="I76" s="36" t="s">
        <v>203</v>
      </c>
      <c r="J76" s="35"/>
      <c r="K76" s="34"/>
      <c r="L76" s="34"/>
      <c r="M76" s="34"/>
      <c r="N76" s="34"/>
      <c r="O76" s="34"/>
      <c r="P76" s="34"/>
      <c r="Q76" s="30"/>
      <c r="R76" s="127"/>
      <c r="S76" s="29" t="str">
        <f t="shared" si="6"/>
        <v/>
      </c>
      <c r="T76" s="28" t="str">
        <f t="shared" si="7"/>
        <v/>
      </c>
      <c r="U76" s="27" t="str">
        <f t="shared" si="8"/>
        <v/>
      </c>
      <c r="V76" s="32"/>
      <c r="W76" s="31"/>
      <c r="X76" s="31"/>
      <c r="Y76" s="30"/>
      <c r="Z76" s="32"/>
      <c r="AA76" s="31"/>
      <c r="AB76" s="31"/>
      <c r="AC76" s="30"/>
      <c r="AD76" s="32"/>
      <c r="AE76" s="31"/>
      <c r="AF76" s="31"/>
      <c r="AG76" s="30"/>
    </row>
    <row r="77" spans="1:33" ht="16.5" x14ac:dyDescent="0.3">
      <c r="A77" s="55">
        <f>COUNT(A$11:$A76)+1</f>
        <v>59</v>
      </c>
      <c r="B77" s="162" t="s">
        <v>14</v>
      </c>
      <c r="C77" s="135" t="s">
        <v>13</v>
      </c>
      <c r="D77" s="39"/>
      <c r="E77" s="39"/>
      <c r="F77" s="39"/>
      <c r="G77" s="38"/>
      <c r="H77" s="37"/>
      <c r="I77" s="36" t="s">
        <v>203</v>
      </c>
      <c r="J77" s="35"/>
      <c r="K77" s="34"/>
      <c r="L77" s="34"/>
      <c r="M77" s="34"/>
      <c r="N77" s="34"/>
      <c r="O77" s="34"/>
      <c r="P77" s="34"/>
      <c r="Q77" s="30"/>
      <c r="R77" s="127"/>
      <c r="S77" s="29" t="str">
        <f t="shared" si="6"/>
        <v/>
      </c>
      <c r="T77" s="28" t="str">
        <f t="shared" si="7"/>
        <v/>
      </c>
      <c r="U77" s="27" t="str">
        <f t="shared" si="8"/>
        <v/>
      </c>
      <c r="V77" s="32"/>
      <c r="W77" s="31"/>
      <c r="X77" s="31"/>
      <c r="Y77" s="30"/>
      <c r="Z77" s="32"/>
      <c r="AA77" s="31"/>
      <c r="AB77" s="31"/>
      <c r="AC77" s="30"/>
      <c r="AD77" s="32"/>
      <c r="AE77" s="31"/>
      <c r="AF77" s="31"/>
      <c r="AG77" s="30"/>
    </row>
    <row r="78" spans="1:33" ht="17.25" thickBot="1" x14ac:dyDescent="0.35">
      <c r="A78" s="163">
        <f>COUNT(A$11:$A77)+1</f>
        <v>60</v>
      </c>
      <c r="B78" s="164"/>
      <c r="C78" s="138" t="s">
        <v>13</v>
      </c>
      <c r="D78" s="24"/>
      <c r="E78" s="24"/>
      <c r="F78" s="24"/>
      <c r="G78" s="23"/>
      <c r="H78" s="22"/>
      <c r="I78" s="21" t="s">
        <v>203</v>
      </c>
      <c r="J78" s="20"/>
      <c r="K78" s="19"/>
      <c r="L78" s="19"/>
      <c r="M78" s="19"/>
      <c r="N78" s="19"/>
      <c r="O78" s="19"/>
      <c r="P78" s="19"/>
      <c r="Q78" s="15"/>
      <c r="R78" s="128"/>
      <c r="S78" s="14" t="str">
        <f t="shared" si="6"/>
        <v/>
      </c>
      <c r="T78" s="13" t="str">
        <f t="shared" si="7"/>
        <v/>
      </c>
      <c r="U78" s="12" t="str">
        <f t="shared" si="8"/>
        <v/>
      </c>
      <c r="V78" s="17"/>
      <c r="W78" s="16"/>
      <c r="X78" s="16"/>
      <c r="Y78" s="15"/>
      <c r="Z78" s="17"/>
      <c r="AA78" s="16"/>
      <c r="AB78" s="16"/>
      <c r="AC78" s="15"/>
      <c r="AD78" s="17"/>
      <c r="AE78" s="16"/>
      <c r="AF78" s="16"/>
      <c r="AG78" s="15"/>
    </row>
    <row r="79" spans="1:33" x14ac:dyDescent="0.2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122"/>
      <c r="S79" s="122"/>
      <c r="T79" s="122"/>
      <c r="U79" s="122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</row>
    <row r="80" spans="1:33" x14ac:dyDescent="0.2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122"/>
      <c r="S80" s="122"/>
      <c r="T80" s="122"/>
      <c r="U80" s="122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</row>
    <row r="81" spans="1:33" ht="18" x14ac:dyDescent="0.25">
      <c r="A81" s="6" t="s">
        <v>10</v>
      </c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129"/>
      <c r="S81" s="129"/>
      <c r="T81" s="129"/>
      <c r="U81" s="129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</row>
    <row r="82" spans="1:33" ht="18" x14ac:dyDescent="0.25">
      <c r="A82" s="11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30"/>
      <c r="S82" s="130"/>
      <c r="T82" s="130"/>
      <c r="U82" s="130"/>
      <c r="V82" s="10"/>
      <c r="W82" s="10"/>
      <c r="X82" s="10"/>
      <c r="Y82" s="10"/>
      <c r="Z82" s="10"/>
      <c r="AA82" s="10"/>
      <c r="AB82" s="10"/>
      <c r="AC82" s="10"/>
      <c r="AD82" s="10"/>
      <c r="AE82" s="10"/>
      <c r="AF82" s="10"/>
      <c r="AG82" s="10"/>
    </row>
    <row r="83" spans="1:33" ht="18" x14ac:dyDescent="0.25">
      <c r="A83" s="9" t="s">
        <v>9</v>
      </c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129"/>
      <c r="S83" s="129"/>
      <c r="T83" s="129"/>
      <c r="U83" s="129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</row>
    <row r="84" spans="1:33" x14ac:dyDescent="0.2">
      <c r="A84" s="7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131"/>
      <c r="S84" s="131"/>
      <c r="T84" s="131"/>
      <c r="U84" s="131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</row>
    <row r="85" spans="1:33" x14ac:dyDescent="0.2">
      <c r="A85" s="6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122"/>
      <c r="S85" s="122"/>
      <c r="T85" s="122"/>
      <c r="U85" s="122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</row>
    <row r="86" spans="1:33" ht="15.75" x14ac:dyDescent="0.25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132"/>
      <c r="S86" s="132"/>
      <c r="T86" s="132"/>
      <c r="U86" s="132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</row>
    <row r="87" spans="1:33" x14ac:dyDescent="0.2">
      <c r="B87" s="2" t="s">
        <v>504</v>
      </c>
      <c r="C87" s="2"/>
      <c r="D87" s="2"/>
      <c r="E87" s="3"/>
    </row>
    <row r="88" spans="1:33" x14ac:dyDescent="0.2">
      <c r="B88" s="2" t="s">
        <v>8</v>
      </c>
      <c r="C88" s="2"/>
      <c r="D88" s="2"/>
      <c r="E88" s="3"/>
    </row>
    <row r="89" spans="1:33" x14ac:dyDescent="0.2">
      <c r="B89" s="3" t="s">
        <v>7</v>
      </c>
      <c r="C89" s="3"/>
      <c r="D89" s="3"/>
      <c r="E89" s="3"/>
    </row>
    <row r="90" spans="1:33" x14ac:dyDescent="0.2">
      <c r="B90" s="2" t="s">
        <v>6</v>
      </c>
      <c r="C90" s="2"/>
      <c r="D90" s="2"/>
      <c r="E90" s="3"/>
    </row>
    <row r="91" spans="1:33" x14ac:dyDescent="0.2">
      <c r="B91" s="3" t="s">
        <v>5</v>
      </c>
      <c r="C91" s="3"/>
      <c r="D91" s="3"/>
      <c r="E91" s="3"/>
    </row>
    <row r="92" spans="1:33" x14ac:dyDescent="0.2">
      <c r="B92" s="3" t="s">
        <v>4</v>
      </c>
      <c r="C92" s="3"/>
      <c r="D92" s="3"/>
      <c r="E92" s="3"/>
    </row>
    <row r="93" spans="1:33" x14ac:dyDescent="0.2">
      <c r="B93" s="2" t="s">
        <v>3</v>
      </c>
      <c r="C93" s="2"/>
      <c r="D93" s="2"/>
      <c r="E93" s="3"/>
    </row>
    <row r="94" spans="1:33" x14ac:dyDescent="0.2">
      <c r="B94" s="3" t="s">
        <v>2</v>
      </c>
      <c r="C94" s="3"/>
      <c r="D94" s="3"/>
      <c r="E94" s="3"/>
    </row>
    <row r="95" spans="1:33" x14ac:dyDescent="0.2">
      <c r="B95" s="2" t="s">
        <v>1</v>
      </c>
      <c r="C95" s="2"/>
      <c r="D95" s="2"/>
      <c r="E95" s="3"/>
    </row>
    <row r="96" spans="1:33" x14ac:dyDescent="0.2">
      <c r="B96" s="2" t="s">
        <v>0</v>
      </c>
      <c r="C96" s="2"/>
    </row>
  </sheetData>
  <mergeCells count="9">
    <mergeCell ref="AD11:AE11"/>
    <mergeCell ref="R11:R16"/>
    <mergeCell ref="V11:W11"/>
    <mergeCell ref="Z11:AA11"/>
    <mergeCell ref="I11:I16"/>
    <mergeCell ref="J11:N15"/>
    <mergeCell ref="O11:O15"/>
    <mergeCell ref="P11:P15"/>
    <mergeCell ref="Q11:Q15"/>
  </mergeCells>
  <dataValidations count="9">
    <dataValidation type="list" allowBlank="1" showInputMessage="1" showErrorMessage="1" sqref="P72:P78 P18:P26 P28:P70">
      <formula1>$AM$1:$AO$1</formula1>
    </dataValidation>
    <dataValidation type="list" allowBlank="1" showInputMessage="1" showErrorMessage="1" sqref="J18:J26 J28:J70 J72:J78">
      <formula1>$J$16</formula1>
    </dataValidation>
    <dataValidation type="list" allowBlank="1" showInputMessage="1" showErrorMessage="1" sqref="K72:K78 K28:K70 K18:K26">
      <formula1>$K$16</formula1>
    </dataValidation>
    <dataValidation type="list" allowBlank="1" showInputMessage="1" showErrorMessage="1" sqref="L18:L26 L28:L70 L72:L78">
      <formula1>$L$16</formula1>
    </dataValidation>
    <dataValidation type="list" allowBlank="1" showInputMessage="1" showErrorMessage="1" sqref="M18:M26 M28:M70 M72:M78">
      <formula1>$M$16</formula1>
    </dataValidation>
    <dataValidation type="list" allowBlank="1" showInputMessage="1" showErrorMessage="1" sqref="N72:N78 N28:N70 N18:N26">
      <formula1>$N$16</formula1>
    </dataValidation>
    <dataValidation type="list" allowBlank="1" showInputMessage="1" showErrorMessage="1" sqref="AG72:AG78 Q72:Q78 Y72:Y78 AC18:AC26 Y18:Y26 AG18:AG26 O18:O26 O72:O78 AC72:AC78 Q18:Q26 O28:O70 AG28:AG70 AC28:AC70 Y28:Y70 Q28:Q70">
      <formula1>$AP$1:$AR$1</formula1>
    </dataValidation>
    <dataValidation type="list" allowBlank="1" showInputMessage="1" showErrorMessage="1" sqref="I72:I78 I28:I70 I18:I26">
      <formula1>$AS$1:$AS$42</formula1>
    </dataValidation>
    <dataValidation type="list" allowBlank="1" showInputMessage="1" showErrorMessage="1" sqref="C18:C26 C72:C78 C28:C70">
      <formula1>$AW$1:$AW$12</formula1>
    </dataValidation>
  </dataValidations>
  <hyperlinks>
    <hyperlink ref="AH1" location="TARTALOM!A1" display=" &lt; Tartalom"/>
  </hyperlinks>
  <pageMargins left="0.70866141732283472" right="0.70866141732283472" top="0.70866141732283472" bottom="0.70866141732283472" header="0.51181102362204722" footer="0.51181102362204722"/>
  <pageSetup paperSize="9" scale="64" orientation="portrait" r:id="rId1"/>
  <headerFooter alignWithMargins="0">
    <oddFooter>&amp;L&amp;"Arial Narrow,Normál"&amp;8&amp;F/&amp;A&amp;C &amp;"Arial Narrow,Normál"&amp;8&amp;P/&amp;N&amp;R&amp;"Arial Narrow,Normál"&amp;8DigitAudit/AuditDok</oddFooter>
  </headerFooter>
  <rowBreaks count="1" manualBreakCount="1">
    <brk id="85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W76"/>
  <sheetViews>
    <sheetView showGridLines="0" zoomScaleNormal="100" workbookViewId="0"/>
  </sheetViews>
  <sheetFormatPr defaultRowHeight="12.75" x14ac:dyDescent="0.2"/>
  <cols>
    <col min="1" max="1" width="6.375" style="1" customWidth="1"/>
    <col min="2" max="2" width="40" style="1" customWidth="1"/>
    <col min="3" max="3" width="13.625" style="1" customWidth="1"/>
    <col min="4" max="4" width="13.5" style="1" customWidth="1"/>
    <col min="5" max="6" width="15.25" style="1" customWidth="1"/>
    <col min="7" max="8" width="8.75" style="1" customWidth="1"/>
    <col min="9" max="9" width="10.875" style="1" customWidth="1"/>
    <col min="10" max="10" width="4.75" style="1" customWidth="1"/>
    <col min="11" max="14" width="3.625" style="1" customWidth="1"/>
    <col min="15" max="15" width="9.875" style="1" customWidth="1"/>
    <col min="16" max="17" width="10.875" style="1" customWidth="1"/>
    <col min="18" max="18" width="15.25" style="1" customWidth="1"/>
    <col min="19" max="21" width="10.875" style="1" customWidth="1"/>
    <col min="22" max="22" width="9.25" style="1" customWidth="1"/>
    <col min="23" max="23" width="21.5" style="1" customWidth="1"/>
    <col min="24" max="24" width="3.375" style="1" customWidth="1"/>
    <col min="25" max="25" width="10.875" style="1" customWidth="1"/>
    <col min="26" max="26" width="9.25" style="1" customWidth="1"/>
    <col min="27" max="27" width="21.5" style="1" customWidth="1"/>
    <col min="28" max="28" width="3.375" style="1" customWidth="1"/>
    <col min="29" max="29" width="10.875" style="1" customWidth="1"/>
    <col min="30" max="30" width="9.25" style="1" customWidth="1"/>
    <col min="31" max="31" width="21.5" style="1" customWidth="1"/>
    <col min="32" max="32" width="3.375" style="1" customWidth="1"/>
    <col min="33" max="33" width="10.875" style="1" customWidth="1"/>
    <col min="34" max="34" width="8.875" style="1" bestFit="1" customWidth="1"/>
    <col min="35" max="35" width="9" style="1"/>
    <col min="36" max="36" width="8.5" style="1" customWidth="1"/>
    <col min="37" max="16384" width="9" style="1"/>
  </cols>
  <sheetData>
    <row r="1" spans="1:49" ht="16.5" x14ac:dyDescent="0.3">
      <c r="A1" s="110" t="s">
        <v>371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  <c r="AF1" s="96"/>
      <c r="AG1" s="96"/>
      <c r="AH1" s="112" t="s">
        <v>221</v>
      </c>
      <c r="AK1" s="111" t="s">
        <v>220</v>
      </c>
      <c r="AL1" s="111" t="s">
        <v>41</v>
      </c>
      <c r="AM1" s="111" t="s">
        <v>17</v>
      </c>
      <c r="AN1" s="111" t="s">
        <v>41</v>
      </c>
      <c r="AO1" s="111" t="s">
        <v>47</v>
      </c>
      <c r="AP1" s="111" t="s">
        <v>16</v>
      </c>
      <c r="AQ1" s="111" t="s">
        <v>11</v>
      </c>
      <c r="AR1" s="111" t="s">
        <v>113</v>
      </c>
      <c r="AS1" s="1" t="s">
        <v>219</v>
      </c>
      <c r="AV1" s="1" t="s">
        <v>218</v>
      </c>
      <c r="AW1" s="1" t="s">
        <v>48</v>
      </c>
    </row>
    <row r="2" spans="1:49" ht="14.25" customHeight="1" x14ac:dyDescent="0.3">
      <c r="A2" s="97"/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7"/>
      <c r="AG2" s="97"/>
      <c r="AH2" s="109" t="s">
        <v>217</v>
      </c>
      <c r="AI2" s="99" t="s">
        <v>216</v>
      </c>
      <c r="AS2" s="1" t="s">
        <v>48</v>
      </c>
      <c r="AV2" s="1" t="s">
        <v>215</v>
      </c>
      <c r="AW2" s="1" t="s">
        <v>135</v>
      </c>
    </row>
    <row r="3" spans="1:49" ht="16.5" x14ac:dyDescent="0.3">
      <c r="A3" s="110" t="s">
        <v>492</v>
      </c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97"/>
      <c r="W3" s="97"/>
      <c r="X3" s="97"/>
      <c r="Y3" s="97"/>
      <c r="Z3" s="97"/>
      <c r="AA3" s="97"/>
      <c r="AB3" s="97"/>
      <c r="AC3" s="97"/>
      <c r="AD3" s="97"/>
      <c r="AE3" s="97"/>
      <c r="AF3" s="97"/>
      <c r="AG3" s="97"/>
      <c r="AH3" s="109" t="s">
        <v>214</v>
      </c>
      <c r="AI3" s="99" t="s">
        <v>213</v>
      </c>
      <c r="AS3" s="1" t="s">
        <v>83</v>
      </c>
      <c r="AV3" s="1" t="s">
        <v>211</v>
      </c>
      <c r="AW3" s="1" t="s">
        <v>77</v>
      </c>
    </row>
    <row r="4" spans="1:49" ht="18" customHeight="1" thickBot="1" x14ac:dyDescent="0.25">
      <c r="A4" s="104" t="str">
        <f>CONCATENATE("Ügyfél:   ",Alapa!$C$17)</f>
        <v xml:space="preserve">Ügyfél:   </v>
      </c>
      <c r="B4" s="105"/>
      <c r="C4" s="103" t="s">
        <v>210</v>
      </c>
      <c r="D4" s="108"/>
      <c r="E4" s="106"/>
      <c r="F4" s="105"/>
      <c r="G4" s="97"/>
      <c r="H4" s="97"/>
      <c r="I4" s="97"/>
      <c r="J4" s="97"/>
      <c r="K4" s="97"/>
      <c r="L4" s="97"/>
      <c r="M4" s="97"/>
      <c r="N4" s="97"/>
      <c r="O4" s="97"/>
      <c r="P4" s="97"/>
      <c r="Q4" s="97"/>
      <c r="R4" s="97"/>
      <c r="S4" s="97"/>
      <c r="T4" s="97"/>
      <c r="U4" s="97"/>
      <c r="V4" s="97"/>
      <c r="W4" s="97"/>
      <c r="X4" s="97"/>
      <c r="Y4" s="97"/>
      <c r="Z4" s="97"/>
      <c r="AA4" s="97"/>
      <c r="AB4" s="97"/>
      <c r="AC4" s="97"/>
      <c r="AD4" s="97"/>
      <c r="AE4" s="97"/>
      <c r="AF4" s="97"/>
      <c r="AG4" s="97"/>
      <c r="AS4" s="1" t="s">
        <v>212</v>
      </c>
      <c r="AV4" s="1" t="s">
        <v>209</v>
      </c>
      <c r="AW4" s="1" t="s">
        <v>33</v>
      </c>
    </row>
    <row r="5" spans="1:49" ht="15.75" customHeight="1" thickBot="1" x14ac:dyDescent="0.35">
      <c r="A5" s="104" t="str">
        <f>CONCATENATE("Fordulónap: ",Alapa!$C$12)</f>
        <v xml:space="preserve">Fordulónap: </v>
      </c>
      <c r="B5" s="100"/>
      <c r="C5" s="103" t="s">
        <v>208</v>
      </c>
      <c r="D5" s="101" t="e">
        <f>VLOOKUP(AI5,Alapa!$G$2:$H$22,2)</f>
        <v>#N/A</v>
      </c>
      <c r="E5" s="101" t="s">
        <v>207</v>
      </c>
      <c r="F5" s="147" t="str">
        <f>IF(Alapa!$N$2=0," ",Alapa!$N$2)</f>
        <v xml:space="preserve"> </v>
      </c>
      <c r="G5" s="97"/>
      <c r="H5" s="97"/>
      <c r="I5" s="97"/>
      <c r="J5" s="97"/>
      <c r="K5" s="97"/>
      <c r="L5" s="97"/>
      <c r="M5" s="97"/>
      <c r="N5" s="97"/>
      <c r="O5" s="97"/>
      <c r="P5" s="97"/>
      <c r="Q5" s="97"/>
      <c r="R5" s="97"/>
      <c r="S5" s="97"/>
      <c r="T5" s="97"/>
      <c r="U5" s="97"/>
      <c r="V5" s="97"/>
      <c r="W5" s="97"/>
      <c r="X5" s="97"/>
      <c r="Y5" s="97"/>
      <c r="Z5" s="97"/>
      <c r="AA5" s="97"/>
      <c r="AB5" s="97"/>
      <c r="AC5" s="97"/>
      <c r="AD5" s="97"/>
      <c r="AE5" s="97"/>
      <c r="AF5" s="97"/>
      <c r="AG5" s="97"/>
      <c r="AH5" s="99" t="s">
        <v>206</v>
      </c>
      <c r="AI5" s="98">
        <v>1</v>
      </c>
      <c r="AS5" s="1" t="s">
        <v>12</v>
      </c>
      <c r="AV5" s="1" t="s">
        <v>204</v>
      </c>
      <c r="AW5" s="1" t="s">
        <v>59</v>
      </c>
    </row>
    <row r="6" spans="1:49" ht="16.5" x14ac:dyDescent="0.3">
      <c r="A6" s="31"/>
      <c r="B6" s="31"/>
      <c r="C6" s="31"/>
      <c r="D6" s="31"/>
      <c r="E6" s="31"/>
      <c r="F6" s="31"/>
      <c r="G6" s="31"/>
      <c r="H6" s="31"/>
      <c r="I6" s="97"/>
      <c r="J6" s="31"/>
      <c r="K6" s="31"/>
      <c r="L6" s="31"/>
      <c r="M6" s="31"/>
      <c r="N6" s="31"/>
      <c r="O6" s="97"/>
      <c r="P6" s="97"/>
      <c r="Q6" s="97"/>
      <c r="R6" s="97"/>
      <c r="S6" s="97"/>
      <c r="T6" s="97"/>
      <c r="U6" s="97"/>
      <c r="V6" s="97"/>
      <c r="W6" s="97"/>
      <c r="X6" s="97"/>
      <c r="Y6" s="97"/>
      <c r="Z6" s="97"/>
      <c r="AA6" s="97"/>
      <c r="AB6" s="97"/>
      <c r="AC6" s="97"/>
      <c r="AD6" s="97"/>
      <c r="AE6" s="97"/>
      <c r="AF6" s="97"/>
      <c r="AG6" s="97"/>
      <c r="AS6" s="1" t="s">
        <v>205</v>
      </c>
      <c r="AV6" s="1" t="s">
        <v>202</v>
      </c>
      <c r="AW6" s="1" t="s">
        <v>45</v>
      </c>
    </row>
    <row r="7" spans="1:49" x14ac:dyDescent="0.2">
      <c r="A7" s="95" t="s">
        <v>201</v>
      </c>
      <c r="B7" s="96" t="s">
        <v>200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6"/>
      <c r="T7" s="96"/>
      <c r="U7" s="96"/>
      <c r="V7" s="96"/>
      <c r="W7" s="96"/>
      <c r="X7" s="96"/>
      <c r="Y7" s="96"/>
      <c r="Z7" s="96"/>
      <c r="AA7" s="96"/>
      <c r="AB7" s="96"/>
      <c r="AC7" s="96"/>
      <c r="AD7" s="96"/>
      <c r="AE7" s="96"/>
      <c r="AF7" s="96"/>
      <c r="AG7" s="96"/>
      <c r="AS7" s="1" t="s">
        <v>203</v>
      </c>
      <c r="AV7" s="1" t="s">
        <v>198</v>
      </c>
      <c r="AW7" s="1" t="s">
        <v>365</v>
      </c>
    </row>
    <row r="8" spans="1:49" x14ac:dyDescent="0.2">
      <c r="A8" s="95" t="s">
        <v>196</v>
      </c>
      <c r="B8" s="96" t="s">
        <v>195</v>
      </c>
      <c r="C8" s="96"/>
      <c r="D8" s="96"/>
      <c r="E8" s="96"/>
      <c r="F8" s="96"/>
      <c r="G8" s="96"/>
      <c r="H8" s="96"/>
      <c r="I8" s="96"/>
      <c r="J8" s="96"/>
      <c r="K8" s="96"/>
      <c r="L8" s="96"/>
      <c r="M8" s="96"/>
      <c r="N8" s="96"/>
      <c r="O8" s="96"/>
      <c r="P8" s="96"/>
      <c r="Q8" s="96"/>
      <c r="R8" s="96"/>
      <c r="S8" s="96"/>
      <c r="T8" s="96"/>
      <c r="U8" s="96"/>
      <c r="V8" s="96"/>
      <c r="W8" s="96"/>
      <c r="X8" s="96"/>
      <c r="Y8" s="96"/>
      <c r="Z8" s="96"/>
      <c r="AA8" s="96"/>
      <c r="AB8" s="96"/>
      <c r="AC8" s="96"/>
      <c r="AD8" s="96"/>
      <c r="AE8" s="96"/>
      <c r="AF8" s="96"/>
      <c r="AG8" s="96"/>
      <c r="AS8" s="1" t="s">
        <v>199</v>
      </c>
      <c r="AV8" s="1" t="s">
        <v>193</v>
      </c>
      <c r="AW8" s="1" t="s">
        <v>197</v>
      </c>
    </row>
    <row r="9" spans="1:49" x14ac:dyDescent="0.2">
      <c r="A9" s="95" t="s">
        <v>191</v>
      </c>
      <c r="B9" s="5" t="s">
        <v>190</v>
      </c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S9" s="1" t="s">
        <v>369</v>
      </c>
      <c r="AV9" s="1" t="s">
        <v>188</v>
      </c>
      <c r="AW9" s="1" t="s">
        <v>192</v>
      </c>
    </row>
    <row r="10" spans="1:49" ht="13.5" thickBot="1" x14ac:dyDescent="0.25">
      <c r="A10" s="94"/>
      <c r="B10" s="92"/>
      <c r="C10" s="150" t="s">
        <v>502</v>
      </c>
      <c r="D10" s="92"/>
      <c r="E10" s="92"/>
      <c r="F10" s="92"/>
      <c r="G10" s="92"/>
      <c r="H10" s="92"/>
      <c r="I10" s="92"/>
      <c r="J10" s="92"/>
      <c r="K10" s="92"/>
      <c r="L10" s="92"/>
      <c r="M10" s="92"/>
      <c r="N10" s="92"/>
      <c r="O10" s="92"/>
      <c r="P10" s="92"/>
      <c r="Q10" s="92"/>
      <c r="R10" s="93"/>
      <c r="S10" s="92"/>
      <c r="T10" s="92"/>
      <c r="U10" s="92"/>
      <c r="V10" s="92"/>
      <c r="W10" s="92"/>
      <c r="X10" s="92"/>
      <c r="Y10" s="92"/>
      <c r="Z10" s="92" t="s">
        <v>513</v>
      </c>
      <c r="AA10" s="92"/>
      <c r="AB10" s="92"/>
      <c r="AC10" s="92"/>
      <c r="AD10" s="96"/>
      <c r="AE10" s="92"/>
      <c r="AF10" s="92"/>
      <c r="AG10" s="92"/>
      <c r="AS10" s="1" t="s">
        <v>370</v>
      </c>
      <c r="AV10" s="1" t="s">
        <v>185</v>
      </c>
      <c r="AW10" s="1" t="s">
        <v>187</v>
      </c>
    </row>
    <row r="11" spans="1:49" s="58" customFormat="1" ht="82.5" x14ac:dyDescent="0.2">
      <c r="A11" s="140"/>
      <c r="B11" s="166" t="s">
        <v>507</v>
      </c>
      <c r="C11" s="141"/>
      <c r="D11" s="143"/>
      <c r="E11" s="143" t="s">
        <v>184</v>
      </c>
      <c r="F11" s="143"/>
      <c r="G11" s="143"/>
      <c r="H11" s="144"/>
      <c r="I11" s="181" t="s">
        <v>183</v>
      </c>
      <c r="J11" s="183" t="s">
        <v>503</v>
      </c>
      <c r="K11" s="184"/>
      <c r="L11" s="184"/>
      <c r="M11" s="184"/>
      <c r="N11" s="184"/>
      <c r="O11" s="187" t="s">
        <v>182</v>
      </c>
      <c r="P11" s="184" t="s">
        <v>505</v>
      </c>
      <c r="Q11" s="181" t="s">
        <v>181</v>
      </c>
      <c r="R11" s="176" t="s">
        <v>180</v>
      </c>
      <c r="S11" s="90" t="s">
        <v>511</v>
      </c>
      <c r="T11" s="89" t="s">
        <v>512</v>
      </c>
      <c r="U11" s="88" t="s">
        <v>176</v>
      </c>
      <c r="V11" s="179" t="s">
        <v>179</v>
      </c>
      <c r="W11" s="180"/>
      <c r="X11" s="91"/>
      <c r="Y11" s="88" t="s">
        <v>177</v>
      </c>
      <c r="Z11" s="179" t="s">
        <v>178</v>
      </c>
      <c r="AA11" s="180"/>
      <c r="AB11" s="91"/>
      <c r="AC11" s="88" t="s">
        <v>177</v>
      </c>
      <c r="AD11" s="179" t="s">
        <v>510</v>
      </c>
      <c r="AE11" s="180"/>
      <c r="AF11" s="91"/>
      <c r="AG11" s="88" t="s">
        <v>177</v>
      </c>
      <c r="AS11" s="1" t="s">
        <v>194</v>
      </c>
      <c r="AV11" s="1" t="s">
        <v>174</v>
      </c>
      <c r="AW11" s="1" t="s">
        <v>13</v>
      </c>
    </row>
    <row r="12" spans="1:49" s="58" customFormat="1" ht="16.5" x14ac:dyDescent="0.2">
      <c r="A12" s="81"/>
      <c r="B12" s="142"/>
      <c r="C12" s="80"/>
      <c r="D12" s="79"/>
      <c r="E12" s="79"/>
      <c r="F12" s="79"/>
      <c r="G12" s="79"/>
      <c r="H12" s="79"/>
      <c r="I12" s="182"/>
      <c r="J12" s="185"/>
      <c r="K12" s="186"/>
      <c r="L12" s="186"/>
      <c r="M12" s="186"/>
      <c r="N12" s="186"/>
      <c r="O12" s="188"/>
      <c r="P12" s="186"/>
      <c r="Q12" s="182"/>
      <c r="R12" s="177"/>
      <c r="S12" s="170"/>
      <c r="T12" s="171"/>
      <c r="U12" s="172"/>
      <c r="V12" s="87" t="s">
        <v>173</v>
      </c>
      <c r="W12" s="86" t="s">
        <v>172</v>
      </c>
      <c r="X12" s="173"/>
      <c r="Y12" s="172" t="s">
        <v>160</v>
      </c>
      <c r="Z12" s="87" t="s">
        <v>173</v>
      </c>
      <c r="AA12" s="86" t="s">
        <v>172</v>
      </c>
      <c r="AB12" s="173"/>
      <c r="AC12" s="172" t="s">
        <v>160</v>
      </c>
      <c r="AD12" s="87" t="s">
        <v>173</v>
      </c>
      <c r="AE12" s="86" t="s">
        <v>172</v>
      </c>
      <c r="AF12" s="173"/>
      <c r="AG12" s="172" t="s">
        <v>160</v>
      </c>
      <c r="AS12" s="1" t="s">
        <v>189</v>
      </c>
      <c r="AV12" s="1"/>
      <c r="AW12" s="1"/>
    </row>
    <row r="13" spans="1:49" s="58" customFormat="1" ht="16.5" x14ac:dyDescent="0.2">
      <c r="A13" s="81"/>
      <c r="B13" s="142"/>
      <c r="C13" s="80"/>
      <c r="D13" s="79"/>
      <c r="E13" s="79"/>
      <c r="F13" s="79"/>
      <c r="G13" s="79"/>
      <c r="H13" s="79"/>
      <c r="I13" s="182"/>
      <c r="J13" s="185"/>
      <c r="K13" s="186"/>
      <c r="L13" s="186"/>
      <c r="M13" s="186"/>
      <c r="N13" s="186"/>
      <c r="O13" s="188"/>
      <c r="P13" s="186"/>
      <c r="Q13" s="182"/>
      <c r="R13" s="177"/>
      <c r="S13" s="167"/>
      <c r="T13" s="167"/>
      <c r="U13" s="167"/>
      <c r="V13" s="85"/>
      <c r="W13" s="84"/>
      <c r="X13" s="174"/>
      <c r="Y13" s="175"/>
      <c r="Z13" s="85"/>
      <c r="AA13" s="84"/>
      <c r="AB13" s="174"/>
      <c r="AC13" s="175"/>
      <c r="AD13" s="85"/>
      <c r="AE13" s="84"/>
      <c r="AF13" s="174"/>
      <c r="AG13" s="175"/>
      <c r="AS13" s="1" t="s">
        <v>186</v>
      </c>
      <c r="AV13" s="1"/>
      <c r="AW13" s="1"/>
    </row>
    <row r="14" spans="1:49" s="58" customFormat="1" ht="16.5" x14ac:dyDescent="0.2">
      <c r="A14" s="81"/>
      <c r="B14" s="142"/>
      <c r="C14" s="80"/>
      <c r="D14" s="79"/>
      <c r="E14" s="79"/>
      <c r="F14" s="79"/>
      <c r="G14" s="79"/>
      <c r="H14" s="79"/>
      <c r="I14" s="182"/>
      <c r="J14" s="185"/>
      <c r="K14" s="186"/>
      <c r="L14" s="186"/>
      <c r="M14" s="186"/>
      <c r="N14" s="186"/>
      <c r="O14" s="188"/>
      <c r="P14" s="186"/>
      <c r="Q14" s="182"/>
      <c r="R14" s="177"/>
      <c r="S14" s="83">
        <f>SUM(X13:AG13)</f>
        <v>0</v>
      </c>
      <c r="T14" s="82"/>
      <c r="U14" s="27" t="str">
        <f>IFERROR(S14/SUM(S14+T15)%,"")</f>
        <v/>
      </c>
      <c r="V14" s="77"/>
      <c r="W14" s="73"/>
      <c r="X14" s="68" t="s">
        <v>16</v>
      </c>
      <c r="Y14" s="67">
        <f>COUNTIF(Y18:Y58,"I")</f>
        <v>0</v>
      </c>
      <c r="Z14" s="77"/>
      <c r="AA14" s="73"/>
      <c r="AB14" s="68" t="s">
        <v>16</v>
      </c>
      <c r="AC14" s="67">
        <f>COUNTIF(AC18:AC58,"I")</f>
        <v>0</v>
      </c>
      <c r="AD14" s="168"/>
      <c r="AE14" s="169"/>
      <c r="AF14" s="68" t="s">
        <v>16</v>
      </c>
      <c r="AG14" s="67">
        <f>COUNTIF(AG18:AG58,"I")</f>
        <v>0</v>
      </c>
      <c r="AS14" s="1"/>
      <c r="AV14" s="1"/>
      <c r="AW14" s="1"/>
    </row>
    <row r="15" spans="1:49" s="58" customFormat="1" ht="16.5" x14ac:dyDescent="0.3">
      <c r="A15" s="81"/>
      <c r="B15" s="142"/>
      <c r="C15" s="80"/>
      <c r="D15" s="79"/>
      <c r="E15" s="78"/>
      <c r="F15" s="78"/>
      <c r="G15" s="78"/>
      <c r="H15" s="78"/>
      <c r="I15" s="182"/>
      <c r="J15" s="185"/>
      <c r="K15" s="186"/>
      <c r="L15" s="186"/>
      <c r="M15" s="186"/>
      <c r="N15" s="186"/>
      <c r="O15" s="188"/>
      <c r="P15" s="186"/>
      <c r="Q15" s="182"/>
      <c r="R15" s="177"/>
      <c r="S15" s="76"/>
      <c r="T15" s="75">
        <f>SUM(X15:AG15)</f>
        <v>0</v>
      </c>
      <c r="U15" s="66"/>
      <c r="V15" s="76"/>
      <c r="W15" s="82"/>
      <c r="X15" s="68" t="s">
        <v>11</v>
      </c>
      <c r="Y15" s="67">
        <f>COUNTIF(Y18:Y58,"N")</f>
        <v>0</v>
      </c>
      <c r="Z15" s="76"/>
      <c r="AA15" s="86"/>
      <c r="AB15" s="68" t="s">
        <v>11</v>
      </c>
      <c r="AC15" s="67">
        <f>COUNTIF(AC18:AC58,"N")</f>
        <v>0</v>
      </c>
      <c r="AD15" s="76"/>
      <c r="AE15" s="86"/>
      <c r="AF15" s="68" t="s">
        <v>11</v>
      </c>
      <c r="AG15" s="67">
        <f>COUNTIF(AG18:AG58,"N")</f>
        <v>0</v>
      </c>
      <c r="AS15" s="1" t="s">
        <v>175</v>
      </c>
      <c r="AV15" s="1"/>
      <c r="AW15" s="1"/>
    </row>
    <row r="16" spans="1:49" s="58" customFormat="1" ht="33" x14ac:dyDescent="0.3">
      <c r="A16" s="74" t="s">
        <v>168</v>
      </c>
      <c r="B16" s="154" t="s">
        <v>167</v>
      </c>
      <c r="C16" s="115" t="s">
        <v>166</v>
      </c>
      <c r="D16" s="73" t="s">
        <v>165</v>
      </c>
      <c r="E16" s="73" t="s">
        <v>164</v>
      </c>
      <c r="F16" s="73" t="s">
        <v>163</v>
      </c>
      <c r="G16" s="114" t="s">
        <v>162</v>
      </c>
      <c r="H16" s="113" t="s">
        <v>161</v>
      </c>
      <c r="I16" s="182"/>
      <c r="J16" s="72" t="s">
        <v>54</v>
      </c>
      <c r="K16" s="71" t="s">
        <v>35</v>
      </c>
      <c r="L16" s="71" t="s">
        <v>27</v>
      </c>
      <c r="M16" s="71" t="s">
        <v>26</v>
      </c>
      <c r="N16" s="71" t="s">
        <v>18</v>
      </c>
      <c r="O16" s="71" t="s">
        <v>160</v>
      </c>
      <c r="P16" s="71" t="s">
        <v>159</v>
      </c>
      <c r="Q16" s="27" t="s">
        <v>158</v>
      </c>
      <c r="R16" s="178"/>
      <c r="S16" s="167"/>
      <c r="T16" s="167"/>
      <c r="U16" s="66"/>
      <c r="V16" s="70"/>
      <c r="W16" s="69"/>
      <c r="X16" s="68" t="s">
        <v>157</v>
      </c>
      <c r="Y16" s="67" t="e">
        <f>Y14/SUM(Y14+Y15)%</f>
        <v>#DIV/0!</v>
      </c>
      <c r="Z16" s="70"/>
      <c r="AA16" s="69"/>
      <c r="AB16" s="68" t="s">
        <v>157</v>
      </c>
      <c r="AC16" s="67" t="e">
        <f>AC14/SUM(AC14+AC15)%</f>
        <v>#DIV/0!</v>
      </c>
      <c r="AD16" s="70"/>
      <c r="AE16" s="69"/>
      <c r="AF16" s="68" t="s">
        <v>157</v>
      </c>
      <c r="AG16" s="67" t="e">
        <f>AG14/SUM(AG14+AG15)%</f>
        <v>#DIV/0!</v>
      </c>
      <c r="AS16" s="1" t="s">
        <v>171</v>
      </c>
    </row>
    <row r="17" spans="1:45" x14ac:dyDescent="0.2">
      <c r="A17" s="65">
        <f>COUNT(A$11:$A11)+1</f>
        <v>1</v>
      </c>
      <c r="B17" s="155" t="s">
        <v>155</v>
      </c>
      <c r="C17" s="64"/>
      <c r="D17" s="63"/>
      <c r="E17" s="63"/>
      <c r="F17" s="63"/>
      <c r="G17" s="63"/>
      <c r="H17" s="63"/>
      <c r="I17" s="59"/>
      <c r="J17" s="61"/>
      <c r="K17" s="60"/>
      <c r="L17" s="60"/>
      <c r="M17" s="60"/>
      <c r="N17" s="60"/>
      <c r="O17" s="60"/>
      <c r="P17" s="60"/>
      <c r="Q17" s="59"/>
      <c r="R17" s="62"/>
      <c r="S17" s="61"/>
      <c r="T17" s="60"/>
      <c r="U17" s="59"/>
      <c r="V17" s="61"/>
      <c r="W17" s="60"/>
      <c r="X17" s="60"/>
      <c r="Y17" s="59"/>
      <c r="Z17" s="61"/>
      <c r="AA17" s="60"/>
      <c r="AB17" s="60"/>
      <c r="AC17" s="59"/>
      <c r="AD17" s="61"/>
      <c r="AE17" s="60"/>
      <c r="AF17" s="60"/>
      <c r="AG17" s="59"/>
      <c r="AH17" s="58"/>
      <c r="AI17" s="58"/>
      <c r="AJ17" s="58"/>
      <c r="AK17" s="58"/>
      <c r="AL17" s="58"/>
      <c r="AM17" s="58"/>
      <c r="AN17" s="58"/>
      <c r="AO17" s="58"/>
      <c r="AP17" s="58"/>
      <c r="AQ17" s="58"/>
      <c r="AR17" s="58"/>
      <c r="AS17" s="1" t="s">
        <v>170</v>
      </c>
    </row>
    <row r="18" spans="1:45" ht="37.5" customHeight="1" x14ac:dyDescent="0.3">
      <c r="A18" s="55">
        <f>COUNT(A$11:$A17)+1</f>
        <v>2</v>
      </c>
      <c r="B18" s="156" t="s">
        <v>153</v>
      </c>
      <c r="C18" s="40" t="s">
        <v>135</v>
      </c>
      <c r="D18" s="39" t="s">
        <v>152</v>
      </c>
      <c r="E18" s="39" t="s">
        <v>151</v>
      </c>
      <c r="F18" s="39" t="s">
        <v>137</v>
      </c>
      <c r="G18" s="38" t="s">
        <v>92</v>
      </c>
      <c r="H18" s="37" t="s">
        <v>19</v>
      </c>
      <c r="I18" s="36" t="s">
        <v>48</v>
      </c>
      <c r="J18" s="35"/>
      <c r="K18" s="34"/>
      <c r="L18" s="34"/>
      <c r="M18" s="34"/>
      <c r="N18" s="34"/>
      <c r="O18" s="34"/>
      <c r="P18" s="34"/>
      <c r="Q18" s="30"/>
      <c r="R18" s="50"/>
      <c r="S18" s="29" t="str">
        <f t="shared" ref="S18:S25" si="0">IF(COUNTIF(Y18:AG18,"I")=0,"",COUNTIF(Y18:AG18,"I"))</f>
        <v/>
      </c>
      <c r="T18" s="28" t="str">
        <f t="shared" ref="T18:T25" si="1">IF(COUNTIF(Y18:AG18,"N")=0,"",COUNTIF(Y18:AG18,"N"))</f>
        <v/>
      </c>
      <c r="U18" s="27" t="str">
        <f t="shared" ref="U18:U25" si="2">IFERROR(S18/SUM(S18+T18)%,"")</f>
        <v/>
      </c>
      <c r="V18" s="32"/>
      <c r="W18" s="31"/>
      <c r="X18" s="31"/>
      <c r="Y18" s="30"/>
      <c r="Z18" s="32"/>
      <c r="AA18" s="31"/>
      <c r="AB18" s="31"/>
      <c r="AC18" s="30"/>
      <c r="AD18" s="32"/>
      <c r="AE18" s="31"/>
      <c r="AF18" s="31"/>
      <c r="AG18" s="30"/>
      <c r="AS18" s="1" t="s">
        <v>169</v>
      </c>
    </row>
    <row r="19" spans="1:45" ht="25.5" x14ac:dyDescent="0.3">
      <c r="A19" s="55">
        <f>COUNT(A$11:$A18)+1</f>
        <v>3</v>
      </c>
      <c r="B19" s="156" t="s">
        <v>149</v>
      </c>
      <c r="C19" s="40" t="s">
        <v>135</v>
      </c>
      <c r="D19" s="39" t="s">
        <v>139</v>
      </c>
      <c r="E19" s="39" t="s">
        <v>138</v>
      </c>
      <c r="F19" s="39" t="s">
        <v>137</v>
      </c>
      <c r="G19" s="38" t="s">
        <v>92</v>
      </c>
      <c r="H19" s="37" t="s">
        <v>19</v>
      </c>
      <c r="I19" s="36" t="s">
        <v>48</v>
      </c>
      <c r="J19" s="35"/>
      <c r="K19" s="34"/>
      <c r="L19" s="34"/>
      <c r="M19" s="34"/>
      <c r="N19" s="34"/>
      <c r="O19" s="34"/>
      <c r="P19" s="34"/>
      <c r="Q19" s="30"/>
      <c r="R19" s="50"/>
      <c r="S19" s="29" t="str">
        <f t="shared" si="0"/>
        <v/>
      </c>
      <c r="T19" s="28" t="str">
        <f t="shared" si="1"/>
        <v/>
      </c>
      <c r="U19" s="27" t="str">
        <f t="shared" si="2"/>
        <v/>
      </c>
      <c r="V19" s="32"/>
      <c r="W19" s="31"/>
      <c r="X19" s="31"/>
      <c r="Y19" s="30"/>
      <c r="Z19" s="32"/>
      <c r="AA19" s="31"/>
      <c r="AB19" s="31"/>
      <c r="AC19" s="30"/>
      <c r="AD19" s="32"/>
      <c r="AE19" s="31"/>
      <c r="AF19" s="31"/>
      <c r="AG19" s="30"/>
      <c r="AS19" s="1" t="s">
        <v>156</v>
      </c>
    </row>
    <row r="20" spans="1:45" ht="25.5" x14ac:dyDescent="0.3">
      <c r="A20" s="55">
        <f>COUNT(A$11:$A19)+1</f>
        <v>4</v>
      </c>
      <c r="B20" s="156" t="s">
        <v>147</v>
      </c>
      <c r="C20" s="40" t="s">
        <v>135</v>
      </c>
      <c r="D20" s="39" t="s">
        <v>139</v>
      </c>
      <c r="E20" s="39" t="s">
        <v>138</v>
      </c>
      <c r="F20" s="39" t="s">
        <v>137</v>
      </c>
      <c r="G20" s="38" t="s">
        <v>92</v>
      </c>
      <c r="H20" s="37" t="s">
        <v>19</v>
      </c>
      <c r="I20" s="36" t="s">
        <v>48</v>
      </c>
      <c r="J20" s="35"/>
      <c r="K20" s="34"/>
      <c r="L20" s="34"/>
      <c r="M20" s="34"/>
      <c r="N20" s="34"/>
      <c r="O20" s="34"/>
      <c r="P20" s="34"/>
      <c r="Q20" s="30"/>
      <c r="R20" s="50"/>
      <c r="S20" s="29" t="str">
        <f t="shared" si="0"/>
        <v/>
      </c>
      <c r="T20" s="28" t="str">
        <f t="shared" si="1"/>
        <v/>
      </c>
      <c r="U20" s="27" t="str">
        <f t="shared" si="2"/>
        <v/>
      </c>
      <c r="V20" s="32"/>
      <c r="W20" s="31"/>
      <c r="X20" s="31"/>
      <c r="Y20" s="30"/>
      <c r="Z20" s="32"/>
      <c r="AA20" s="31"/>
      <c r="AB20" s="31"/>
      <c r="AC20" s="30"/>
      <c r="AD20" s="32"/>
      <c r="AE20" s="31"/>
      <c r="AF20" s="31"/>
      <c r="AG20" s="30"/>
      <c r="AS20" s="1" t="s">
        <v>154</v>
      </c>
    </row>
    <row r="21" spans="1:45" ht="25.5" x14ac:dyDescent="0.3">
      <c r="A21" s="55">
        <f>COUNT(A$11:$A20)+1</f>
        <v>5</v>
      </c>
      <c r="B21" s="156" t="s">
        <v>145</v>
      </c>
      <c r="C21" s="40" t="s">
        <v>135</v>
      </c>
      <c r="D21" s="39" t="s">
        <v>139</v>
      </c>
      <c r="E21" s="39" t="s">
        <v>138</v>
      </c>
      <c r="F21" s="39" t="s">
        <v>137</v>
      </c>
      <c r="G21" s="38" t="s">
        <v>92</v>
      </c>
      <c r="H21" s="37" t="s">
        <v>19</v>
      </c>
      <c r="I21" s="36" t="s">
        <v>48</v>
      </c>
      <c r="J21" s="35"/>
      <c r="K21" s="34"/>
      <c r="L21" s="34"/>
      <c r="M21" s="34"/>
      <c r="N21" s="34"/>
      <c r="O21" s="34"/>
      <c r="P21" s="34"/>
      <c r="Q21" s="30"/>
      <c r="R21" s="50"/>
      <c r="S21" s="29" t="str">
        <f t="shared" si="0"/>
        <v/>
      </c>
      <c r="T21" s="28" t="str">
        <f t="shared" si="1"/>
        <v/>
      </c>
      <c r="U21" s="27" t="str">
        <f t="shared" si="2"/>
        <v/>
      </c>
      <c r="V21" s="32"/>
      <c r="W21" s="31"/>
      <c r="X21" s="31"/>
      <c r="Y21" s="30"/>
      <c r="Z21" s="32"/>
      <c r="AA21" s="31"/>
      <c r="AB21" s="31"/>
      <c r="AC21" s="30"/>
      <c r="AD21" s="32"/>
      <c r="AE21" s="31"/>
      <c r="AF21" s="31"/>
      <c r="AG21" s="30"/>
      <c r="AS21" s="1" t="s">
        <v>150</v>
      </c>
    </row>
    <row r="22" spans="1:45" ht="25.5" x14ac:dyDescent="0.3">
      <c r="A22" s="55">
        <f>COUNT(A$11:$A21)+1</f>
        <v>6</v>
      </c>
      <c r="B22" s="156" t="s">
        <v>143</v>
      </c>
      <c r="C22" s="40" t="s">
        <v>135</v>
      </c>
      <c r="D22" s="39" t="s">
        <v>139</v>
      </c>
      <c r="E22" s="39" t="s">
        <v>138</v>
      </c>
      <c r="F22" s="39" t="s">
        <v>137</v>
      </c>
      <c r="G22" s="38" t="s">
        <v>92</v>
      </c>
      <c r="H22" s="37" t="s">
        <v>19</v>
      </c>
      <c r="I22" s="36" t="s">
        <v>48</v>
      </c>
      <c r="J22" s="35"/>
      <c r="K22" s="34"/>
      <c r="L22" s="34"/>
      <c r="M22" s="34"/>
      <c r="N22" s="34"/>
      <c r="O22" s="34"/>
      <c r="P22" s="34"/>
      <c r="Q22" s="30"/>
      <c r="R22" s="50"/>
      <c r="S22" s="29" t="str">
        <f t="shared" si="0"/>
        <v/>
      </c>
      <c r="T22" s="28" t="str">
        <f t="shared" si="1"/>
        <v/>
      </c>
      <c r="U22" s="27" t="str">
        <f t="shared" si="2"/>
        <v/>
      </c>
      <c r="V22" s="32"/>
      <c r="W22" s="31"/>
      <c r="X22" s="31"/>
      <c r="Y22" s="30"/>
      <c r="Z22" s="32"/>
      <c r="AA22" s="31"/>
      <c r="AB22" s="31"/>
      <c r="AC22" s="30"/>
      <c r="AD22" s="32"/>
      <c r="AE22" s="31"/>
      <c r="AF22" s="31"/>
      <c r="AG22" s="30"/>
      <c r="AS22" s="1" t="s">
        <v>148</v>
      </c>
    </row>
    <row r="23" spans="1:45" ht="25.5" x14ac:dyDescent="0.3">
      <c r="A23" s="55">
        <f>COUNT(A$11:$A22)+1</f>
        <v>7</v>
      </c>
      <c r="B23" s="156" t="s">
        <v>141</v>
      </c>
      <c r="C23" s="40" t="s">
        <v>135</v>
      </c>
      <c r="D23" s="39" t="s">
        <v>139</v>
      </c>
      <c r="E23" s="39" t="s">
        <v>138</v>
      </c>
      <c r="F23" s="39" t="s">
        <v>137</v>
      </c>
      <c r="G23" s="38" t="s">
        <v>92</v>
      </c>
      <c r="H23" s="37" t="s">
        <v>19</v>
      </c>
      <c r="I23" s="36" t="s">
        <v>48</v>
      </c>
      <c r="J23" s="35"/>
      <c r="K23" s="34"/>
      <c r="L23" s="34"/>
      <c r="M23" s="34"/>
      <c r="N23" s="34"/>
      <c r="O23" s="34"/>
      <c r="P23" s="34"/>
      <c r="Q23" s="30"/>
      <c r="R23" s="50"/>
      <c r="S23" s="29" t="str">
        <f t="shared" si="0"/>
        <v/>
      </c>
      <c r="T23" s="28" t="str">
        <f t="shared" si="1"/>
        <v/>
      </c>
      <c r="U23" s="27" t="str">
        <f t="shared" si="2"/>
        <v/>
      </c>
      <c r="V23" s="32"/>
      <c r="W23" s="31"/>
      <c r="X23" s="31"/>
      <c r="Y23" s="30"/>
      <c r="Z23" s="32"/>
      <c r="AA23" s="31"/>
      <c r="AB23" s="31"/>
      <c r="AC23" s="30"/>
      <c r="AD23" s="32"/>
      <c r="AE23" s="31"/>
      <c r="AF23" s="31"/>
      <c r="AG23" s="30"/>
      <c r="AS23" s="1" t="s">
        <v>146</v>
      </c>
    </row>
    <row r="24" spans="1:45" ht="25.5" x14ac:dyDescent="0.3">
      <c r="A24" s="55">
        <f>COUNT(A$11:$A23)+1</f>
        <v>8</v>
      </c>
      <c r="B24" s="157" t="s">
        <v>506</v>
      </c>
      <c r="C24" s="40" t="s">
        <v>135</v>
      </c>
      <c r="D24" s="39" t="s">
        <v>139</v>
      </c>
      <c r="E24" s="39" t="s">
        <v>138</v>
      </c>
      <c r="F24" s="39" t="s">
        <v>137</v>
      </c>
      <c r="G24" s="38" t="s">
        <v>92</v>
      </c>
      <c r="H24" s="37" t="s">
        <v>19</v>
      </c>
      <c r="I24" s="36" t="s">
        <v>48</v>
      </c>
      <c r="J24" s="35"/>
      <c r="K24" s="34"/>
      <c r="L24" s="34"/>
      <c r="M24" s="34"/>
      <c r="N24" s="34"/>
      <c r="O24" s="34"/>
      <c r="P24" s="34"/>
      <c r="Q24" s="30"/>
      <c r="R24" s="50"/>
      <c r="S24" s="29" t="str">
        <f t="shared" si="0"/>
        <v/>
      </c>
      <c r="T24" s="28" t="str">
        <f t="shared" si="1"/>
        <v/>
      </c>
      <c r="U24" s="27" t="str">
        <f t="shared" si="2"/>
        <v/>
      </c>
      <c r="V24" s="32"/>
      <c r="W24" s="31"/>
      <c r="X24" s="31"/>
      <c r="Y24" s="30"/>
      <c r="Z24" s="32"/>
      <c r="AA24" s="31"/>
      <c r="AB24" s="31"/>
      <c r="AC24" s="30"/>
      <c r="AD24" s="32"/>
      <c r="AE24" s="31"/>
      <c r="AF24" s="31"/>
      <c r="AG24" s="30"/>
      <c r="AS24" s="1" t="s">
        <v>144</v>
      </c>
    </row>
    <row r="25" spans="1:45" ht="16.5" x14ac:dyDescent="0.3">
      <c r="A25" s="55">
        <f>COUNT(A$11:$A24)+1</f>
        <v>9</v>
      </c>
      <c r="B25" s="157"/>
      <c r="C25" s="40" t="s">
        <v>135</v>
      </c>
      <c r="D25" s="57"/>
      <c r="E25" s="57"/>
      <c r="F25" s="57"/>
      <c r="G25" s="38"/>
      <c r="H25" s="37"/>
      <c r="I25" s="36"/>
      <c r="J25" s="35"/>
      <c r="K25" s="34"/>
      <c r="L25" s="34"/>
      <c r="M25" s="34"/>
      <c r="N25" s="34"/>
      <c r="O25" s="34"/>
      <c r="P25" s="34"/>
      <c r="Q25" s="30"/>
      <c r="R25" s="50"/>
      <c r="S25" s="29" t="str">
        <f t="shared" si="0"/>
        <v/>
      </c>
      <c r="T25" s="28" t="str">
        <f t="shared" si="1"/>
        <v/>
      </c>
      <c r="U25" s="27" t="str">
        <f t="shared" si="2"/>
        <v/>
      </c>
      <c r="V25" s="32"/>
      <c r="W25" s="31"/>
      <c r="X25" s="31"/>
      <c r="Y25" s="30"/>
      <c r="Z25" s="32"/>
      <c r="AA25" s="31"/>
      <c r="AB25" s="31"/>
      <c r="AC25" s="30"/>
      <c r="AD25" s="32"/>
      <c r="AE25" s="31"/>
      <c r="AF25" s="31"/>
      <c r="AG25" s="30"/>
      <c r="AS25" s="1" t="s">
        <v>142</v>
      </c>
    </row>
    <row r="26" spans="1:45" ht="16.5" x14ac:dyDescent="0.3">
      <c r="A26" s="55">
        <f>COUNT(A$11:$A25)+1</f>
        <v>10</v>
      </c>
      <c r="B26" s="158" t="s">
        <v>133</v>
      </c>
      <c r="C26" s="56"/>
      <c r="D26" s="42"/>
      <c r="E26" s="42"/>
      <c r="F26" s="42"/>
      <c r="G26" s="47"/>
      <c r="H26" s="46"/>
      <c r="I26" s="45"/>
      <c r="J26" s="43"/>
      <c r="K26" s="42"/>
      <c r="L26" s="42"/>
      <c r="M26" s="42"/>
      <c r="N26" s="42"/>
      <c r="O26" s="42"/>
      <c r="P26" s="42"/>
      <c r="Q26" s="41"/>
      <c r="R26" s="44"/>
      <c r="S26" s="43"/>
      <c r="T26" s="42"/>
      <c r="U26" s="41"/>
      <c r="V26" s="32"/>
      <c r="W26" s="31"/>
      <c r="X26" s="31"/>
      <c r="Y26" s="41"/>
      <c r="Z26" s="32"/>
      <c r="AA26" s="31"/>
      <c r="AB26" s="31"/>
      <c r="AC26" s="41"/>
      <c r="AD26" s="32"/>
      <c r="AE26" s="31"/>
      <c r="AF26" s="31"/>
      <c r="AG26" s="41"/>
      <c r="AS26" s="1" t="s">
        <v>140</v>
      </c>
    </row>
    <row r="27" spans="1:45" ht="51" x14ac:dyDescent="0.3">
      <c r="A27" s="26">
        <f>COUNT(A$11:$A25)+1</f>
        <v>10</v>
      </c>
      <c r="B27" s="159" t="s">
        <v>361</v>
      </c>
      <c r="C27" s="40" t="s">
        <v>24</v>
      </c>
      <c r="D27" s="39" t="s">
        <v>360</v>
      </c>
      <c r="E27" s="39" t="s">
        <v>359</v>
      </c>
      <c r="F27" s="39" t="s">
        <v>358</v>
      </c>
      <c r="G27" s="38" t="s">
        <v>36</v>
      </c>
      <c r="H27" s="37" t="s">
        <v>28</v>
      </c>
      <c r="I27" s="36" t="s">
        <v>199</v>
      </c>
      <c r="J27" s="35"/>
      <c r="K27" s="34"/>
      <c r="L27" s="34"/>
      <c r="M27" s="34"/>
      <c r="N27" s="34"/>
      <c r="O27" s="34"/>
      <c r="P27" s="34"/>
      <c r="Q27" s="30"/>
      <c r="R27" s="50"/>
      <c r="S27" s="29" t="str">
        <f>IF(COUNTIF(Y27:AG27,"I")=0,"",COUNTIF(Y27:AG27,"I"))</f>
        <v/>
      </c>
      <c r="T27" s="28" t="str">
        <f>IF(COUNTIF(Y27:AG27,"N")=0,"",COUNTIF(Y27:AG27,"N"))</f>
        <v/>
      </c>
      <c r="U27" s="27" t="str">
        <f>IFERROR(S27/SUM(S27+T27)%,"")</f>
        <v/>
      </c>
      <c r="V27" s="32"/>
      <c r="W27" s="31"/>
      <c r="X27" s="31"/>
      <c r="Y27" s="30"/>
      <c r="Z27" s="32"/>
      <c r="AA27" s="31"/>
      <c r="AB27" s="31"/>
      <c r="AC27" s="30"/>
      <c r="AD27" s="32"/>
      <c r="AE27" s="31"/>
      <c r="AF27" s="31"/>
      <c r="AG27" s="30"/>
      <c r="AS27" s="1" t="s">
        <v>136</v>
      </c>
    </row>
    <row r="28" spans="1:45" ht="63.75" x14ac:dyDescent="0.3">
      <c r="A28" s="26"/>
      <c r="B28" s="159" t="s">
        <v>357</v>
      </c>
      <c r="C28" s="40" t="s">
        <v>24</v>
      </c>
      <c r="D28" s="39" t="s">
        <v>356</v>
      </c>
      <c r="E28" s="39" t="s">
        <v>355</v>
      </c>
      <c r="F28" s="39" t="s">
        <v>354</v>
      </c>
      <c r="G28" s="38" t="s">
        <v>29</v>
      </c>
      <c r="H28" s="37" t="s">
        <v>28</v>
      </c>
      <c r="I28" s="36" t="s">
        <v>199</v>
      </c>
      <c r="J28" s="35"/>
      <c r="K28" s="34"/>
      <c r="L28" s="34"/>
      <c r="M28" s="34"/>
      <c r="N28" s="34"/>
      <c r="O28" s="34"/>
      <c r="P28" s="34"/>
      <c r="Q28" s="30"/>
      <c r="R28" s="50"/>
      <c r="S28" s="29"/>
      <c r="T28" s="28"/>
      <c r="U28" s="27"/>
      <c r="V28" s="32"/>
      <c r="W28" s="31"/>
      <c r="X28" s="31"/>
      <c r="Y28" s="30"/>
      <c r="Z28" s="32"/>
      <c r="AA28" s="31"/>
      <c r="AB28" s="31"/>
      <c r="AC28" s="30"/>
      <c r="AD28" s="32"/>
      <c r="AE28" s="31"/>
      <c r="AF28" s="31"/>
      <c r="AG28" s="30"/>
      <c r="AS28" s="1" t="s">
        <v>134</v>
      </c>
    </row>
    <row r="29" spans="1:45" ht="51" x14ac:dyDescent="0.3">
      <c r="A29" s="26"/>
      <c r="B29" s="159" t="s">
        <v>353</v>
      </c>
      <c r="C29" s="40" t="s">
        <v>77</v>
      </c>
      <c r="D29" s="39" t="s">
        <v>125</v>
      </c>
      <c r="E29" s="39" t="s">
        <v>124</v>
      </c>
      <c r="F29" s="39" t="s">
        <v>123</v>
      </c>
      <c r="G29" s="38" t="s">
        <v>29</v>
      </c>
      <c r="H29" s="37" t="s">
        <v>28</v>
      </c>
      <c r="I29" s="36" t="s">
        <v>344</v>
      </c>
      <c r="J29" s="35"/>
      <c r="K29" s="34"/>
      <c r="L29" s="34"/>
      <c r="M29" s="34"/>
      <c r="N29" s="34"/>
      <c r="O29" s="34"/>
      <c r="P29" s="34"/>
      <c r="Q29" s="30"/>
      <c r="R29" s="50"/>
      <c r="S29" s="29"/>
      <c r="T29" s="28"/>
      <c r="U29" s="27"/>
      <c r="V29" s="32"/>
      <c r="W29" s="31"/>
      <c r="X29" s="31"/>
      <c r="Y29" s="30"/>
      <c r="Z29" s="32"/>
      <c r="AA29" s="31"/>
      <c r="AB29" s="31"/>
      <c r="AC29" s="30"/>
      <c r="AD29" s="32"/>
      <c r="AE29" s="31"/>
      <c r="AF29" s="31"/>
      <c r="AG29" s="30"/>
    </row>
    <row r="30" spans="1:45" ht="51" x14ac:dyDescent="0.3">
      <c r="A30" s="26">
        <f>COUNT(A$11:$A26)+1</f>
        <v>11</v>
      </c>
      <c r="B30" s="159" t="s">
        <v>352</v>
      </c>
      <c r="C30" s="40" t="s">
        <v>77</v>
      </c>
      <c r="D30" s="39" t="s">
        <v>272</v>
      </c>
      <c r="E30" s="39" t="s">
        <v>351</v>
      </c>
      <c r="F30" s="39" t="s">
        <v>270</v>
      </c>
      <c r="G30" s="38" t="s">
        <v>269</v>
      </c>
      <c r="H30" s="37" t="s">
        <v>28</v>
      </c>
      <c r="I30" s="36" t="s">
        <v>344</v>
      </c>
      <c r="J30" s="35"/>
      <c r="K30" s="34"/>
      <c r="L30" s="34"/>
      <c r="M30" s="34"/>
      <c r="N30" s="34"/>
      <c r="O30" s="34"/>
      <c r="P30" s="34"/>
      <c r="Q30" s="30"/>
      <c r="R30" s="50"/>
      <c r="S30" s="29" t="str">
        <f>IF(COUNTIF(Y30:AG30,"I")=0,"",COUNTIF(Y30:AG30,"I"))</f>
        <v/>
      </c>
      <c r="T30" s="28" t="str">
        <f>IF(COUNTIF(Y30:AG30,"N")=0,"",COUNTIF(Y30:AG30,"N"))</f>
        <v/>
      </c>
      <c r="U30" s="27" t="str">
        <f>IFERROR(S30/SUM(S30+T30)%,"")</f>
        <v/>
      </c>
      <c r="V30" s="32"/>
      <c r="W30" s="31"/>
      <c r="X30" s="31"/>
      <c r="Y30" s="30"/>
      <c r="Z30" s="32"/>
      <c r="AA30" s="31"/>
      <c r="AB30" s="31"/>
      <c r="AC30" s="30"/>
      <c r="AD30" s="32"/>
      <c r="AE30" s="31"/>
      <c r="AF30" s="31"/>
      <c r="AG30" s="30"/>
    </row>
    <row r="31" spans="1:45" ht="38.25" x14ac:dyDescent="0.3">
      <c r="A31" s="26">
        <f>COUNT(A$11:$A30)+1</f>
        <v>13</v>
      </c>
      <c r="B31" s="159" t="s">
        <v>350</v>
      </c>
      <c r="C31" s="40" t="s">
        <v>33</v>
      </c>
      <c r="D31" s="39" t="s">
        <v>349</v>
      </c>
      <c r="E31" s="39" t="s">
        <v>348</v>
      </c>
      <c r="F31" s="39" t="s">
        <v>347</v>
      </c>
      <c r="G31" s="38" t="s">
        <v>251</v>
      </c>
      <c r="H31" s="37" t="s">
        <v>28</v>
      </c>
      <c r="I31" s="36" t="s">
        <v>344</v>
      </c>
      <c r="J31" s="35"/>
      <c r="K31" s="34"/>
      <c r="L31" s="34"/>
      <c r="M31" s="34"/>
      <c r="N31" s="34"/>
      <c r="O31" s="34"/>
      <c r="P31" s="34"/>
      <c r="Q31" s="30"/>
      <c r="R31" s="50"/>
      <c r="S31" s="29"/>
      <c r="T31" s="28"/>
      <c r="U31" s="27"/>
      <c r="V31" s="32"/>
      <c r="W31" s="31"/>
      <c r="X31" s="31"/>
      <c r="Y31" s="30"/>
      <c r="Z31" s="32"/>
      <c r="AA31" s="31"/>
      <c r="AB31" s="31"/>
      <c r="AC31" s="30"/>
      <c r="AD31" s="32"/>
      <c r="AE31" s="31"/>
      <c r="AF31" s="31"/>
      <c r="AG31" s="30"/>
    </row>
    <row r="32" spans="1:45" ht="89.25" x14ac:dyDescent="0.3">
      <c r="A32" s="26">
        <f>COUNT(A$11:$A31)+1</f>
        <v>14</v>
      </c>
      <c r="B32" s="159" t="s">
        <v>262</v>
      </c>
      <c r="C32" s="40" t="s">
        <v>33</v>
      </c>
      <c r="D32" s="39" t="s">
        <v>261</v>
      </c>
      <c r="E32" s="39" t="s">
        <v>346</v>
      </c>
      <c r="F32" s="39" t="s">
        <v>345</v>
      </c>
      <c r="G32" s="38" t="s">
        <v>36</v>
      </c>
      <c r="H32" s="37" t="s">
        <v>28</v>
      </c>
      <c r="I32" s="36" t="s">
        <v>344</v>
      </c>
      <c r="J32" s="35"/>
      <c r="K32" s="34"/>
      <c r="L32" s="34"/>
      <c r="M32" s="34"/>
      <c r="N32" s="34"/>
      <c r="O32" s="34"/>
      <c r="P32" s="34"/>
      <c r="Q32" s="30"/>
      <c r="R32" s="50"/>
      <c r="S32" s="29"/>
      <c r="T32" s="28"/>
      <c r="U32" s="27"/>
      <c r="V32" s="32"/>
      <c r="W32" s="31"/>
      <c r="X32" s="31"/>
      <c r="Y32" s="30"/>
      <c r="Z32" s="32"/>
      <c r="AA32" s="31"/>
      <c r="AB32" s="31"/>
      <c r="AC32" s="30"/>
      <c r="AD32" s="32"/>
      <c r="AE32" s="31"/>
      <c r="AF32" s="31"/>
      <c r="AG32" s="30"/>
    </row>
    <row r="33" spans="1:33" ht="51" x14ac:dyDescent="0.3">
      <c r="A33" s="26"/>
      <c r="B33" s="159" t="s">
        <v>258</v>
      </c>
      <c r="C33" s="40" t="s">
        <v>33</v>
      </c>
      <c r="D33" s="39" t="s">
        <v>257</v>
      </c>
      <c r="E33" s="39" t="s">
        <v>256</v>
      </c>
      <c r="F33" s="39" t="s">
        <v>50</v>
      </c>
      <c r="G33" s="38" t="s">
        <v>49</v>
      </c>
      <c r="H33" s="37" t="s">
        <v>28</v>
      </c>
      <c r="I33" s="36" t="s">
        <v>344</v>
      </c>
      <c r="J33" s="35"/>
      <c r="K33" s="34"/>
      <c r="L33" s="34"/>
      <c r="M33" s="34"/>
      <c r="N33" s="34"/>
      <c r="O33" s="34"/>
      <c r="P33" s="34"/>
      <c r="Q33" s="30"/>
      <c r="R33" s="50"/>
      <c r="S33" s="29"/>
      <c r="T33" s="28"/>
      <c r="U33" s="27"/>
      <c r="V33" s="32"/>
      <c r="W33" s="31"/>
      <c r="X33" s="31"/>
      <c r="Y33" s="30"/>
      <c r="Z33" s="32"/>
      <c r="AA33" s="31"/>
      <c r="AB33" s="31"/>
      <c r="AC33" s="30"/>
      <c r="AD33" s="32"/>
      <c r="AE33" s="31"/>
      <c r="AF33" s="31"/>
      <c r="AG33" s="30"/>
    </row>
    <row r="34" spans="1:33" ht="51" x14ac:dyDescent="0.3">
      <c r="A34" s="26">
        <f>COUNT(A$11:$A32)+1</f>
        <v>15</v>
      </c>
      <c r="B34" s="159" t="s">
        <v>343</v>
      </c>
      <c r="C34" s="40" t="s">
        <v>33</v>
      </c>
      <c r="D34" s="39" t="s">
        <v>339</v>
      </c>
      <c r="E34" s="39" t="s">
        <v>342</v>
      </c>
      <c r="F34" s="39" t="s">
        <v>341</v>
      </c>
      <c r="G34" s="38" t="s">
        <v>49</v>
      </c>
      <c r="H34" s="37" t="s">
        <v>28</v>
      </c>
      <c r="I34" s="36" t="s">
        <v>199</v>
      </c>
      <c r="J34" s="35"/>
      <c r="K34" s="34"/>
      <c r="L34" s="34"/>
      <c r="M34" s="34"/>
      <c r="N34" s="34"/>
      <c r="O34" s="34"/>
      <c r="P34" s="34"/>
      <c r="Q34" s="30"/>
      <c r="R34" s="50"/>
      <c r="S34" s="29"/>
      <c r="T34" s="28"/>
      <c r="U34" s="27"/>
      <c r="V34" s="32"/>
      <c r="W34" s="31"/>
      <c r="X34" s="31"/>
      <c r="Y34" s="30"/>
      <c r="Z34" s="32"/>
      <c r="AA34" s="31"/>
      <c r="AB34" s="31"/>
      <c r="AC34" s="30"/>
      <c r="AD34" s="32"/>
      <c r="AE34" s="31"/>
      <c r="AF34" s="31"/>
      <c r="AG34" s="30"/>
    </row>
    <row r="35" spans="1:33" ht="76.5" x14ac:dyDescent="0.3">
      <c r="A35" s="26">
        <f>COUNT(A$11:$A34)+1</f>
        <v>16</v>
      </c>
      <c r="B35" s="159" t="s">
        <v>340</v>
      </c>
      <c r="C35" s="40" t="s">
        <v>33</v>
      </c>
      <c r="D35" s="39" t="s">
        <v>339</v>
      </c>
      <c r="E35" s="39" t="s">
        <v>338</v>
      </c>
      <c r="F35" s="39" t="s">
        <v>337</v>
      </c>
      <c r="G35" s="38" t="s">
        <v>49</v>
      </c>
      <c r="H35" s="37" t="s">
        <v>28</v>
      </c>
      <c r="I35" s="36" t="s">
        <v>199</v>
      </c>
      <c r="J35" s="35"/>
      <c r="K35" s="34"/>
      <c r="L35" s="34"/>
      <c r="M35" s="34"/>
      <c r="N35" s="34"/>
      <c r="O35" s="34"/>
      <c r="P35" s="34"/>
      <c r="Q35" s="30"/>
      <c r="R35" s="50"/>
      <c r="S35" s="29"/>
      <c r="T35" s="28"/>
      <c r="U35" s="27"/>
      <c r="V35" s="32"/>
      <c r="W35" s="31"/>
      <c r="X35" s="31"/>
      <c r="Y35" s="30"/>
      <c r="Z35" s="32"/>
      <c r="AA35" s="31"/>
      <c r="AB35" s="31"/>
      <c r="AC35" s="30"/>
      <c r="AD35" s="32"/>
      <c r="AE35" s="31"/>
      <c r="AF35" s="31"/>
      <c r="AG35" s="30"/>
    </row>
    <row r="36" spans="1:33" ht="63.75" x14ac:dyDescent="0.3">
      <c r="A36" s="26"/>
      <c r="B36" s="159" t="s">
        <v>336</v>
      </c>
      <c r="C36" s="40" t="s">
        <v>24</v>
      </c>
      <c r="D36" s="39" t="s">
        <v>335</v>
      </c>
      <c r="E36" s="39" t="s">
        <v>334</v>
      </c>
      <c r="F36" s="39" t="s">
        <v>333</v>
      </c>
      <c r="G36" s="38" t="s">
        <v>20</v>
      </c>
      <c r="H36" s="37" t="s">
        <v>28</v>
      </c>
      <c r="I36" s="36" t="s">
        <v>199</v>
      </c>
      <c r="J36" s="35"/>
      <c r="K36" s="34"/>
      <c r="L36" s="34"/>
      <c r="M36" s="34"/>
      <c r="N36" s="34"/>
      <c r="O36" s="34"/>
      <c r="P36" s="34"/>
      <c r="Q36" s="30"/>
      <c r="R36" s="50"/>
      <c r="S36" s="29"/>
      <c r="T36" s="28"/>
      <c r="U36" s="27"/>
      <c r="V36" s="32"/>
      <c r="W36" s="31"/>
      <c r="X36" s="31"/>
      <c r="Y36" s="30"/>
      <c r="Z36" s="32"/>
      <c r="AA36" s="31"/>
      <c r="AB36" s="31"/>
      <c r="AC36" s="30"/>
      <c r="AD36" s="32"/>
      <c r="AE36" s="31"/>
      <c r="AF36" s="31"/>
      <c r="AG36" s="30"/>
    </row>
    <row r="37" spans="1:33" ht="89.25" x14ac:dyDescent="0.3">
      <c r="A37" s="26"/>
      <c r="B37" s="159" t="s">
        <v>332</v>
      </c>
      <c r="C37" s="40" t="s">
        <v>24</v>
      </c>
      <c r="D37" s="39" t="s">
        <v>331</v>
      </c>
      <c r="E37" s="39" t="s">
        <v>330</v>
      </c>
      <c r="F37" s="39" t="s">
        <v>329</v>
      </c>
      <c r="G37" s="38" t="s">
        <v>92</v>
      </c>
      <c r="H37" s="37" t="s">
        <v>28</v>
      </c>
      <c r="I37" s="36" t="s">
        <v>199</v>
      </c>
      <c r="J37" s="35"/>
      <c r="K37" s="34"/>
      <c r="L37" s="34"/>
      <c r="M37" s="34"/>
      <c r="N37" s="34"/>
      <c r="O37" s="34"/>
      <c r="P37" s="34"/>
      <c r="Q37" s="30"/>
      <c r="R37" s="50"/>
      <c r="S37" s="29"/>
      <c r="T37" s="28"/>
      <c r="U37" s="27"/>
      <c r="V37" s="32"/>
      <c r="W37" s="31"/>
      <c r="X37" s="31"/>
      <c r="Y37" s="30"/>
      <c r="Z37" s="32"/>
      <c r="AA37" s="31"/>
      <c r="AB37" s="31"/>
      <c r="AC37" s="30"/>
      <c r="AD37" s="32"/>
      <c r="AE37" s="31"/>
      <c r="AF37" s="31"/>
      <c r="AG37" s="30"/>
    </row>
    <row r="38" spans="1:33" ht="89.25" x14ac:dyDescent="0.3">
      <c r="A38" s="26"/>
      <c r="B38" s="159" t="s">
        <v>328</v>
      </c>
      <c r="C38" s="40" t="s">
        <v>24</v>
      </c>
      <c r="D38" s="39" t="s">
        <v>327</v>
      </c>
      <c r="E38" s="39" t="s">
        <v>326</v>
      </c>
      <c r="F38" s="39" t="s">
        <v>325</v>
      </c>
      <c r="G38" s="38" t="s">
        <v>92</v>
      </c>
      <c r="H38" s="37" t="s">
        <v>28</v>
      </c>
      <c r="I38" s="36" t="s">
        <v>199</v>
      </c>
      <c r="J38" s="35"/>
      <c r="K38" s="34"/>
      <c r="L38" s="34"/>
      <c r="M38" s="34"/>
      <c r="N38" s="34"/>
      <c r="O38" s="34"/>
      <c r="P38" s="34"/>
      <c r="Q38" s="30"/>
      <c r="R38" s="50"/>
      <c r="S38" s="29"/>
      <c r="T38" s="28"/>
      <c r="U38" s="27"/>
      <c r="V38" s="32"/>
      <c r="W38" s="31"/>
      <c r="X38" s="31"/>
      <c r="Y38" s="30"/>
      <c r="Z38" s="32"/>
      <c r="AA38" s="31"/>
      <c r="AB38" s="31"/>
      <c r="AC38" s="30"/>
      <c r="AD38" s="32"/>
      <c r="AE38" s="31"/>
      <c r="AF38" s="31"/>
      <c r="AG38" s="30"/>
    </row>
    <row r="39" spans="1:33" ht="102" x14ac:dyDescent="0.3">
      <c r="A39" s="26"/>
      <c r="B39" s="159" t="s">
        <v>324</v>
      </c>
      <c r="C39" s="40" t="s">
        <v>33</v>
      </c>
      <c r="D39" s="39" t="s">
        <v>323</v>
      </c>
      <c r="E39" s="39" t="s">
        <v>322</v>
      </c>
      <c r="F39" s="39" t="s">
        <v>321</v>
      </c>
      <c r="G39" s="38" t="s">
        <v>49</v>
      </c>
      <c r="H39" s="37" t="s">
        <v>28</v>
      </c>
      <c r="I39" s="36" t="s">
        <v>199</v>
      </c>
      <c r="J39" s="35"/>
      <c r="K39" s="34"/>
      <c r="L39" s="34"/>
      <c r="M39" s="34"/>
      <c r="N39" s="34"/>
      <c r="O39" s="34"/>
      <c r="P39" s="34"/>
      <c r="Q39" s="30"/>
      <c r="R39" s="50"/>
      <c r="S39" s="29"/>
      <c r="T39" s="28"/>
      <c r="U39" s="27"/>
      <c r="V39" s="32"/>
      <c r="W39" s="31"/>
      <c r="X39" s="31"/>
      <c r="Y39" s="30"/>
      <c r="Z39" s="32"/>
      <c r="AA39" s="31"/>
      <c r="AB39" s="31"/>
      <c r="AC39" s="30"/>
      <c r="AD39" s="32"/>
      <c r="AE39" s="31"/>
      <c r="AF39" s="31"/>
      <c r="AG39" s="30"/>
    </row>
    <row r="40" spans="1:33" ht="114.75" x14ac:dyDescent="0.3">
      <c r="A40" s="26"/>
      <c r="B40" s="165" t="s">
        <v>320</v>
      </c>
      <c r="C40" s="40" t="s">
        <v>59</v>
      </c>
      <c r="D40" s="39" t="s">
        <v>319</v>
      </c>
      <c r="E40" s="39" t="s">
        <v>318</v>
      </c>
      <c r="F40" s="39" t="s">
        <v>317</v>
      </c>
      <c r="G40" s="38" t="s">
        <v>49</v>
      </c>
      <c r="H40" s="37" t="s">
        <v>316</v>
      </c>
      <c r="I40" s="36" t="s">
        <v>199</v>
      </c>
      <c r="J40" s="35"/>
      <c r="K40" s="34"/>
      <c r="L40" s="34"/>
      <c r="M40" s="34"/>
      <c r="N40" s="34"/>
      <c r="O40" s="34"/>
      <c r="P40" s="34"/>
      <c r="Q40" s="30"/>
      <c r="R40" s="50"/>
      <c r="S40" s="29"/>
      <c r="T40" s="28"/>
      <c r="U40" s="27"/>
      <c r="V40" s="32"/>
      <c r="W40" s="31"/>
      <c r="X40" s="31"/>
      <c r="Y40" s="30"/>
      <c r="Z40" s="32"/>
      <c r="AA40" s="31"/>
      <c r="AB40" s="31"/>
      <c r="AC40" s="30"/>
      <c r="AD40" s="32"/>
      <c r="AE40" s="31"/>
      <c r="AF40" s="31"/>
      <c r="AG40" s="30"/>
    </row>
    <row r="41" spans="1:33" ht="76.5" x14ac:dyDescent="0.3">
      <c r="A41" s="26"/>
      <c r="B41" s="159" t="s">
        <v>315</v>
      </c>
      <c r="C41" s="40" t="s">
        <v>59</v>
      </c>
      <c r="D41" s="39" t="s">
        <v>314</v>
      </c>
      <c r="E41" s="39" t="s">
        <v>313</v>
      </c>
      <c r="F41" s="39" t="s">
        <v>312</v>
      </c>
      <c r="G41" s="38" t="s">
        <v>20</v>
      </c>
      <c r="H41" s="37" t="s">
        <v>19</v>
      </c>
      <c r="I41" s="36" t="s">
        <v>199</v>
      </c>
      <c r="J41" s="35"/>
      <c r="K41" s="34"/>
      <c r="L41" s="34"/>
      <c r="M41" s="34"/>
      <c r="N41" s="34"/>
      <c r="O41" s="34"/>
      <c r="P41" s="34"/>
      <c r="Q41" s="30"/>
      <c r="R41" s="50"/>
      <c r="S41" s="29"/>
      <c r="T41" s="28"/>
      <c r="U41" s="27"/>
      <c r="V41" s="32"/>
      <c r="W41" s="31"/>
      <c r="X41" s="31"/>
      <c r="Y41" s="30"/>
      <c r="Z41" s="32"/>
      <c r="AA41" s="31"/>
      <c r="AB41" s="31"/>
      <c r="AC41" s="30"/>
      <c r="AD41" s="32"/>
      <c r="AE41" s="31"/>
      <c r="AF41" s="31"/>
      <c r="AG41" s="30"/>
    </row>
    <row r="42" spans="1:33" ht="51" x14ac:dyDescent="0.3">
      <c r="A42" s="26"/>
      <c r="B42" s="159" t="s">
        <v>311</v>
      </c>
      <c r="C42" s="40" t="s">
        <v>59</v>
      </c>
      <c r="D42" s="39" t="s">
        <v>310</v>
      </c>
      <c r="E42" s="39" t="s">
        <v>309</v>
      </c>
      <c r="F42" s="39" t="s">
        <v>308</v>
      </c>
      <c r="G42" s="38" t="s">
        <v>49</v>
      </c>
      <c r="H42" s="37" t="s">
        <v>19</v>
      </c>
      <c r="I42" s="36" t="s">
        <v>199</v>
      </c>
      <c r="J42" s="35"/>
      <c r="K42" s="34"/>
      <c r="L42" s="34"/>
      <c r="M42" s="34"/>
      <c r="N42" s="34"/>
      <c r="O42" s="34"/>
      <c r="P42" s="34"/>
      <c r="Q42" s="30"/>
      <c r="R42" s="50"/>
      <c r="S42" s="29"/>
      <c r="T42" s="28"/>
      <c r="U42" s="27"/>
      <c r="V42" s="32"/>
      <c r="W42" s="31"/>
      <c r="X42" s="31"/>
      <c r="Y42" s="30"/>
      <c r="Z42" s="32"/>
      <c r="AA42" s="31"/>
      <c r="AB42" s="31"/>
      <c r="AC42" s="30"/>
      <c r="AD42" s="32"/>
      <c r="AE42" s="31"/>
      <c r="AF42" s="31"/>
      <c r="AG42" s="30"/>
    </row>
    <row r="43" spans="1:33" ht="63.75" x14ac:dyDescent="0.3">
      <c r="A43" s="26"/>
      <c r="B43" s="159" t="s">
        <v>307</v>
      </c>
      <c r="C43" s="40" t="s">
        <v>59</v>
      </c>
      <c r="D43" s="39" t="s">
        <v>247</v>
      </c>
      <c r="E43" s="39" t="s">
        <v>246</v>
      </c>
      <c r="F43" s="39" t="s">
        <v>245</v>
      </c>
      <c r="G43" s="38" t="s">
        <v>244</v>
      </c>
      <c r="H43" s="37" t="s">
        <v>19</v>
      </c>
      <c r="I43" s="36" t="s">
        <v>199</v>
      </c>
      <c r="J43" s="35"/>
      <c r="K43" s="34"/>
      <c r="L43" s="34"/>
      <c r="M43" s="34"/>
      <c r="N43" s="34"/>
      <c r="O43" s="34"/>
      <c r="P43" s="34"/>
      <c r="Q43" s="30"/>
      <c r="R43" s="50"/>
      <c r="S43" s="29"/>
      <c r="T43" s="28"/>
      <c r="U43" s="27"/>
      <c r="V43" s="32"/>
      <c r="W43" s="31"/>
      <c r="X43" s="31"/>
      <c r="Y43" s="30"/>
      <c r="Z43" s="32"/>
      <c r="AA43" s="31"/>
      <c r="AB43" s="31"/>
      <c r="AC43" s="30"/>
      <c r="AD43" s="32"/>
      <c r="AE43" s="31"/>
      <c r="AF43" s="31"/>
      <c r="AG43" s="30"/>
    </row>
    <row r="44" spans="1:33" ht="51" x14ac:dyDescent="0.3">
      <c r="A44" s="26"/>
      <c r="B44" s="159" t="s">
        <v>53</v>
      </c>
      <c r="C44" s="40" t="s">
        <v>59</v>
      </c>
      <c r="D44" s="39" t="s">
        <v>52</v>
      </c>
      <c r="E44" s="39" t="s">
        <v>51</v>
      </c>
      <c r="F44" s="39" t="s">
        <v>50</v>
      </c>
      <c r="G44" s="38" t="s">
        <v>49</v>
      </c>
      <c r="H44" s="37" t="s">
        <v>28</v>
      </c>
      <c r="I44" s="36" t="s">
        <v>369</v>
      </c>
      <c r="J44" s="35"/>
      <c r="K44" s="34"/>
      <c r="L44" s="34"/>
      <c r="M44" s="34"/>
      <c r="N44" s="34"/>
      <c r="O44" s="34"/>
      <c r="P44" s="34"/>
      <c r="Q44" s="30"/>
      <c r="R44" s="50"/>
      <c r="S44" s="29"/>
      <c r="T44" s="28"/>
      <c r="U44" s="27"/>
      <c r="V44" s="32"/>
      <c r="W44" s="31"/>
      <c r="X44" s="31"/>
      <c r="Y44" s="30"/>
      <c r="Z44" s="32"/>
      <c r="AA44" s="31"/>
      <c r="AB44" s="31"/>
      <c r="AC44" s="30"/>
      <c r="AD44" s="32"/>
      <c r="AE44" s="31"/>
      <c r="AF44" s="31"/>
      <c r="AG44" s="30"/>
    </row>
    <row r="45" spans="1:33" ht="51" x14ac:dyDescent="0.3">
      <c r="A45" s="26"/>
      <c r="B45" s="159" t="s">
        <v>306</v>
      </c>
      <c r="C45" s="40" t="s">
        <v>59</v>
      </c>
      <c r="D45" s="39" t="s">
        <v>305</v>
      </c>
      <c r="E45" s="39" t="s">
        <v>304</v>
      </c>
      <c r="F45" s="39" t="s">
        <v>303</v>
      </c>
      <c r="G45" s="38" t="s">
        <v>29</v>
      </c>
      <c r="H45" s="37" t="s">
        <v>19</v>
      </c>
      <c r="I45" s="36" t="s">
        <v>370</v>
      </c>
      <c r="J45" s="35"/>
      <c r="K45" s="34"/>
      <c r="L45" s="34"/>
      <c r="M45" s="34"/>
      <c r="N45" s="34"/>
      <c r="O45" s="34"/>
      <c r="P45" s="34"/>
      <c r="Q45" s="30"/>
      <c r="R45" s="50"/>
      <c r="S45" s="29"/>
      <c r="T45" s="28"/>
      <c r="U45" s="27"/>
      <c r="V45" s="32"/>
      <c r="W45" s="31"/>
      <c r="X45" s="31"/>
      <c r="Y45" s="30"/>
      <c r="Z45" s="32"/>
      <c r="AA45" s="31"/>
      <c r="AB45" s="31"/>
      <c r="AC45" s="30"/>
      <c r="AD45" s="32"/>
      <c r="AE45" s="31"/>
      <c r="AF45" s="31"/>
      <c r="AG45" s="30"/>
    </row>
    <row r="46" spans="1:33" ht="51" x14ac:dyDescent="0.3">
      <c r="A46" s="26"/>
      <c r="B46" s="159" t="s">
        <v>302</v>
      </c>
      <c r="C46" s="40" t="s">
        <v>365</v>
      </c>
      <c r="D46" s="39" t="s">
        <v>52</v>
      </c>
      <c r="E46" s="39" t="s">
        <v>362</v>
      </c>
      <c r="F46" s="39" t="s">
        <v>301</v>
      </c>
      <c r="G46" s="38" t="s">
        <v>49</v>
      </c>
      <c r="H46" s="37" t="s">
        <v>19</v>
      </c>
      <c r="I46" s="36" t="s">
        <v>370</v>
      </c>
      <c r="J46" s="35"/>
      <c r="K46" s="34"/>
      <c r="L46" s="34"/>
      <c r="M46" s="34"/>
      <c r="N46" s="34"/>
      <c r="O46" s="34"/>
      <c r="P46" s="34"/>
      <c r="Q46" s="30"/>
      <c r="R46" s="50"/>
      <c r="S46" s="29"/>
      <c r="T46" s="28"/>
      <c r="U46" s="27"/>
      <c r="V46" s="32"/>
      <c r="W46" s="31"/>
      <c r="X46" s="31"/>
      <c r="Y46" s="30"/>
      <c r="Z46" s="32"/>
      <c r="AA46" s="31"/>
      <c r="AB46" s="31"/>
      <c r="AC46" s="30"/>
      <c r="AD46" s="32"/>
      <c r="AE46" s="31"/>
      <c r="AF46" s="31"/>
      <c r="AG46" s="30"/>
    </row>
    <row r="47" spans="1:33" ht="76.5" x14ac:dyDescent="0.3">
      <c r="A47" s="26"/>
      <c r="B47" s="159" t="s">
        <v>300</v>
      </c>
      <c r="C47" s="40" t="s">
        <v>45</v>
      </c>
      <c r="D47" s="39" t="s">
        <v>52</v>
      </c>
      <c r="E47" s="39" t="s">
        <v>363</v>
      </c>
      <c r="F47" s="39" t="s">
        <v>364</v>
      </c>
      <c r="G47" s="38" t="s">
        <v>20</v>
      </c>
      <c r="H47" s="37" t="s">
        <v>19</v>
      </c>
      <c r="I47" s="36" t="s">
        <v>370</v>
      </c>
      <c r="J47" s="35"/>
      <c r="K47" s="34"/>
      <c r="L47" s="34"/>
      <c r="M47" s="34"/>
      <c r="N47" s="34"/>
      <c r="O47" s="34"/>
      <c r="P47" s="34"/>
      <c r="Q47" s="30"/>
      <c r="R47" s="50"/>
      <c r="S47" s="29"/>
      <c r="T47" s="28"/>
      <c r="U47" s="27"/>
      <c r="V47" s="32"/>
      <c r="W47" s="31"/>
      <c r="X47" s="31"/>
      <c r="Y47" s="30"/>
      <c r="Z47" s="32"/>
      <c r="AA47" s="31"/>
      <c r="AB47" s="31"/>
      <c r="AC47" s="30"/>
      <c r="AD47" s="32"/>
      <c r="AE47" s="31"/>
      <c r="AF47" s="31"/>
      <c r="AG47" s="30"/>
    </row>
    <row r="48" spans="1:33" ht="38.25" x14ac:dyDescent="0.3">
      <c r="A48" s="26"/>
      <c r="B48" s="159" t="s">
        <v>299</v>
      </c>
      <c r="C48" s="40" t="s">
        <v>365</v>
      </c>
      <c r="D48" s="39" t="s">
        <v>366</v>
      </c>
      <c r="E48" s="39" t="s">
        <v>367</v>
      </c>
      <c r="F48" s="39" t="s">
        <v>368</v>
      </c>
      <c r="G48" s="38" t="s">
        <v>49</v>
      </c>
      <c r="H48" s="37" t="s">
        <v>19</v>
      </c>
      <c r="I48" s="36" t="s">
        <v>370</v>
      </c>
      <c r="J48" s="35"/>
      <c r="K48" s="34"/>
      <c r="L48" s="34"/>
      <c r="M48" s="34"/>
      <c r="N48" s="34"/>
      <c r="O48" s="34"/>
      <c r="P48" s="34"/>
      <c r="Q48" s="30"/>
      <c r="R48" s="50"/>
      <c r="S48" s="29"/>
      <c r="T48" s="28"/>
      <c r="U48" s="27"/>
      <c r="V48" s="32"/>
      <c r="W48" s="31"/>
      <c r="X48" s="31"/>
      <c r="Y48" s="30"/>
      <c r="Z48" s="32"/>
      <c r="AA48" s="31"/>
      <c r="AB48" s="31"/>
      <c r="AC48" s="30"/>
      <c r="AD48" s="32"/>
      <c r="AE48" s="31"/>
      <c r="AF48" s="31"/>
      <c r="AG48" s="30"/>
    </row>
    <row r="49" spans="1:33" ht="37.5" customHeight="1" x14ac:dyDescent="0.3">
      <c r="A49" s="26">
        <f>COUNT(A$11:$A46)+1</f>
        <v>17</v>
      </c>
      <c r="B49" s="159" t="s">
        <v>25</v>
      </c>
      <c r="C49" s="40" t="s">
        <v>24</v>
      </c>
      <c r="D49" s="39" t="s">
        <v>23</v>
      </c>
      <c r="E49" s="39" t="s">
        <v>22</v>
      </c>
      <c r="F49" s="39" t="s">
        <v>21</v>
      </c>
      <c r="G49" s="38" t="s">
        <v>36</v>
      </c>
      <c r="H49" s="37" t="s">
        <v>19</v>
      </c>
      <c r="I49" s="36" t="s">
        <v>219</v>
      </c>
      <c r="J49" s="35"/>
      <c r="K49" s="34"/>
      <c r="L49" s="34"/>
      <c r="M49" s="34"/>
      <c r="N49" s="34"/>
      <c r="O49" s="34"/>
      <c r="P49" s="34"/>
      <c r="Q49" s="30"/>
      <c r="R49" s="50"/>
      <c r="S49" s="29" t="str">
        <f>IF(COUNTIF(Y49:AG49,"I")=0,"",COUNTIF(Y49:AG49,"I"))</f>
        <v/>
      </c>
      <c r="T49" s="28" t="str">
        <f>IF(COUNTIF(Y49:AG49,"N")=0,"",COUNTIF(Y49:AG49,"N"))</f>
        <v/>
      </c>
      <c r="U49" s="27" t="str">
        <f>IFERROR(S49/SUM(S49+T49)%,"")</f>
        <v/>
      </c>
      <c r="V49" s="32"/>
      <c r="W49" s="31"/>
      <c r="X49" s="31"/>
      <c r="Y49" s="30"/>
      <c r="Z49" s="32"/>
      <c r="AA49" s="31"/>
      <c r="AB49" s="31"/>
      <c r="AC49" s="30"/>
      <c r="AD49" s="32"/>
      <c r="AE49" s="31"/>
      <c r="AF49" s="31"/>
      <c r="AG49" s="30"/>
    </row>
    <row r="50" spans="1:33" ht="16.5" x14ac:dyDescent="0.3">
      <c r="A50" s="26">
        <f>COUNT(A$11:$A49)+1</f>
        <v>18</v>
      </c>
      <c r="B50" s="159"/>
      <c r="C50" s="53"/>
      <c r="D50" s="52"/>
      <c r="E50" s="51"/>
      <c r="F50" s="51"/>
      <c r="G50" s="38"/>
      <c r="H50" s="37"/>
      <c r="I50" s="36" t="s">
        <v>203</v>
      </c>
      <c r="J50" s="35"/>
      <c r="K50" s="34"/>
      <c r="L50" s="34"/>
      <c r="M50" s="34"/>
      <c r="N50" s="34"/>
      <c r="O50" s="34"/>
      <c r="P50" s="34"/>
      <c r="Q50" s="30"/>
      <c r="R50" s="50"/>
      <c r="S50" s="29" t="str">
        <f>IF(COUNTIF(Y50:AG50,"I")=0,"",COUNTIF(Y50:AG50,"I"))</f>
        <v/>
      </c>
      <c r="T50" s="28" t="str">
        <f>IF(COUNTIF(Y50:AG50,"N")=0,"",COUNTIF(Y50:AG50,"N"))</f>
        <v/>
      </c>
      <c r="U50" s="27" t="str">
        <f>IFERROR(S50/SUM(S50+T50)%,"")</f>
        <v/>
      </c>
      <c r="V50" s="32"/>
      <c r="W50" s="31"/>
      <c r="X50" s="31"/>
      <c r="Y50" s="30"/>
      <c r="Z50" s="32"/>
      <c r="AA50" s="31"/>
      <c r="AB50" s="31"/>
      <c r="AC50" s="30"/>
      <c r="AD50" s="32"/>
      <c r="AE50" s="31"/>
      <c r="AF50" s="31"/>
      <c r="AG50" s="30"/>
    </row>
    <row r="51" spans="1:33" ht="16.5" x14ac:dyDescent="0.3">
      <c r="A51" s="26">
        <f>COUNT(A$11:$A50)+1</f>
        <v>19</v>
      </c>
      <c r="B51" s="161" t="s">
        <v>15</v>
      </c>
      <c r="C51" s="49"/>
      <c r="D51" s="48"/>
      <c r="E51" s="42"/>
      <c r="F51" s="42"/>
      <c r="G51" s="47"/>
      <c r="H51" s="46"/>
      <c r="I51" s="45"/>
      <c r="J51" s="43"/>
      <c r="K51" s="42"/>
      <c r="L51" s="42"/>
      <c r="M51" s="42"/>
      <c r="N51" s="42"/>
      <c r="O51" s="42"/>
      <c r="P51" s="42"/>
      <c r="Q51" s="41"/>
      <c r="R51" s="44"/>
      <c r="S51" s="43"/>
      <c r="T51" s="42"/>
      <c r="U51" s="41"/>
      <c r="V51" s="32"/>
      <c r="W51" s="31"/>
      <c r="X51" s="31"/>
      <c r="Y51" s="41"/>
      <c r="Z51" s="32"/>
      <c r="AA51" s="31"/>
      <c r="AB51" s="31"/>
      <c r="AC51" s="41"/>
      <c r="AD51" s="32"/>
      <c r="AE51" s="31"/>
      <c r="AF51" s="31"/>
      <c r="AG51" s="41"/>
    </row>
    <row r="52" spans="1:33" ht="16.5" x14ac:dyDescent="0.3">
      <c r="A52" s="26">
        <f>COUNT(A$11:$A51)+1</f>
        <v>20</v>
      </c>
      <c r="B52" s="159"/>
      <c r="C52" s="40" t="s">
        <v>13</v>
      </c>
      <c r="D52" s="39"/>
      <c r="E52" s="39"/>
      <c r="F52" s="39"/>
      <c r="G52" s="38"/>
      <c r="H52" s="37"/>
      <c r="I52" s="36" t="s">
        <v>203</v>
      </c>
      <c r="J52" s="35"/>
      <c r="K52" s="34"/>
      <c r="L52" s="34"/>
      <c r="M52" s="34"/>
      <c r="N52" s="34"/>
      <c r="O52" s="34"/>
      <c r="P52" s="34"/>
      <c r="Q52" s="30"/>
      <c r="R52" s="33"/>
      <c r="S52" s="29" t="str">
        <f t="shared" ref="S52:S58" si="3">IF(COUNTIF(Y52:AG52,"I")=0,"",COUNTIF(Y52:AG52,"I"))</f>
        <v/>
      </c>
      <c r="T52" s="28" t="str">
        <f t="shared" ref="T52:T58" si="4">IF(COUNTIF(Y52:AG52,"N")=0,"",COUNTIF(Y52:AG52,"N"))</f>
        <v/>
      </c>
      <c r="U52" s="27" t="str">
        <f t="shared" ref="U52:U58" si="5">IFERROR(S52/SUM(S52+T52)%,"")</f>
        <v/>
      </c>
      <c r="V52" s="32"/>
      <c r="W52" s="31"/>
      <c r="X52" s="31"/>
      <c r="Y52" s="30"/>
      <c r="Z52" s="32"/>
      <c r="AA52" s="31"/>
      <c r="AB52" s="31"/>
      <c r="AC52" s="30"/>
      <c r="AD52" s="32"/>
      <c r="AE52" s="31"/>
      <c r="AF52" s="31"/>
      <c r="AG52" s="30"/>
    </row>
    <row r="53" spans="1:33" ht="16.5" x14ac:dyDescent="0.3">
      <c r="A53" s="26">
        <f>COUNT(A$11:$A52)+1</f>
        <v>21</v>
      </c>
      <c r="B53" s="159" t="s">
        <v>14</v>
      </c>
      <c r="C53" s="40" t="s">
        <v>13</v>
      </c>
      <c r="D53" s="39"/>
      <c r="E53" s="39"/>
      <c r="F53" s="39"/>
      <c r="G53" s="38"/>
      <c r="H53" s="37"/>
      <c r="I53" s="36" t="s">
        <v>203</v>
      </c>
      <c r="J53" s="35"/>
      <c r="K53" s="34"/>
      <c r="L53" s="34"/>
      <c r="M53" s="34"/>
      <c r="N53" s="34"/>
      <c r="O53" s="34"/>
      <c r="P53" s="34"/>
      <c r="Q53" s="30"/>
      <c r="R53" s="33"/>
      <c r="S53" s="29" t="str">
        <f t="shared" si="3"/>
        <v/>
      </c>
      <c r="T53" s="28" t="str">
        <f t="shared" si="4"/>
        <v/>
      </c>
      <c r="U53" s="27" t="str">
        <f t="shared" si="5"/>
        <v/>
      </c>
      <c r="V53" s="32"/>
      <c r="W53" s="31"/>
      <c r="X53" s="31"/>
      <c r="Y53" s="30"/>
      <c r="Z53" s="32"/>
      <c r="AA53" s="31"/>
      <c r="AB53" s="31"/>
      <c r="AC53" s="30"/>
      <c r="AD53" s="32"/>
      <c r="AE53" s="31"/>
      <c r="AF53" s="31"/>
      <c r="AG53" s="30"/>
    </row>
    <row r="54" spans="1:33" ht="16.5" x14ac:dyDescent="0.3">
      <c r="A54" s="26">
        <f>COUNT(A$11:$A53)+1</f>
        <v>22</v>
      </c>
      <c r="B54" s="159"/>
      <c r="C54" s="40" t="s">
        <v>13</v>
      </c>
      <c r="D54" s="39"/>
      <c r="E54" s="39"/>
      <c r="F54" s="39"/>
      <c r="G54" s="38"/>
      <c r="H54" s="37"/>
      <c r="I54" s="36" t="s">
        <v>203</v>
      </c>
      <c r="J54" s="35"/>
      <c r="K54" s="34"/>
      <c r="L54" s="34"/>
      <c r="M54" s="34"/>
      <c r="N54" s="34"/>
      <c r="O54" s="34"/>
      <c r="P54" s="34"/>
      <c r="Q54" s="30"/>
      <c r="R54" s="33"/>
      <c r="S54" s="29" t="str">
        <f t="shared" si="3"/>
        <v/>
      </c>
      <c r="T54" s="28" t="str">
        <f t="shared" si="4"/>
        <v/>
      </c>
      <c r="U54" s="27" t="str">
        <f t="shared" si="5"/>
        <v/>
      </c>
      <c r="V54" s="32"/>
      <c r="W54" s="31"/>
      <c r="X54" s="31"/>
      <c r="Y54" s="30"/>
      <c r="Z54" s="32"/>
      <c r="AA54" s="31"/>
      <c r="AB54" s="31"/>
      <c r="AC54" s="30"/>
      <c r="AD54" s="32"/>
      <c r="AE54" s="31"/>
      <c r="AF54" s="31"/>
      <c r="AG54" s="30"/>
    </row>
    <row r="55" spans="1:33" ht="16.5" x14ac:dyDescent="0.3">
      <c r="A55" s="26">
        <f>COUNT(A$11:$A54)+1</f>
        <v>23</v>
      </c>
      <c r="B55" s="159" t="s">
        <v>14</v>
      </c>
      <c r="C55" s="40" t="s">
        <v>13</v>
      </c>
      <c r="D55" s="39"/>
      <c r="E55" s="39"/>
      <c r="F55" s="39"/>
      <c r="G55" s="38"/>
      <c r="H55" s="37"/>
      <c r="I55" s="36" t="s">
        <v>203</v>
      </c>
      <c r="J55" s="35"/>
      <c r="K55" s="34"/>
      <c r="L55" s="34"/>
      <c r="M55" s="34"/>
      <c r="N55" s="34"/>
      <c r="O55" s="34"/>
      <c r="P55" s="34"/>
      <c r="Q55" s="30"/>
      <c r="R55" s="33"/>
      <c r="S55" s="29" t="str">
        <f t="shared" si="3"/>
        <v/>
      </c>
      <c r="T55" s="28" t="str">
        <f t="shared" si="4"/>
        <v/>
      </c>
      <c r="U55" s="27" t="str">
        <f t="shared" si="5"/>
        <v/>
      </c>
      <c r="V55" s="32"/>
      <c r="W55" s="31"/>
      <c r="X55" s="31"/>
      <c r="Y55" s="30"/>
      <c r="Z55" s="32"/>
      <c r="AA55" s="31"/>
      <c r="AB55" s="31"/>
      <c r="AC55" s="30"/>
      <c r="AD55" s="32"/>
      <c r="AE55" s="31"/>
      <c r="AF55" s="31"/>
      <c r="AG55" s="30"/>
    </row>
    <row r="56" spans="1:33" ht="16.5" x14ac:dyDescent="0.3">
      <c r="A56" s="26">
        <f>COUNT(A$11:$A55)+1</f>
        <v>24</v>
      </c>
      <c r="B56" s="159"/>
      <c r="C56" s="40" t="s">
        <v>13</v>
      </c>
      <c r="D56" s="39"/>
      <c r="E56" s="39"/>
      <c r="F56" s="39"/>
      <c r="G56" s="38"/>
      <c r="H56" s="37"/>
      <c r="I56" s="36" t="s">
        <v>203</v>
      </c>
      <c r="J56" s="35"/>
      <c r="K56" s="34"/>
      <c r="L56" s="34"/>
      <c r="M56" s="34"/>
      <c r="N56" s="34"/>
      <c r="O56" s="34"/>
      <c r="P56" s="34"/>
      <c r="Q56" s="30"/>
      <c r="R56" s="33"/>
      <c r="S56" s="29" t="str">
        <f t="shared" si="3"/>
        <v/>
      </c>
      <c r="T56" s="28" t="str">
        <f t="shared" si="4"/>
        <v/>
      </c>
      <c r="U56" s="27" t="str">
        <f t="shared" si="5"/>
        <v/>
      </c>
      <c r="V56" s="32"/>
      <c r="W56" s="31"/>
      <c r="X56" s="31"/>
      <c r="Y56" s="30"/>
      <c r="Z56" s="32"/>
      <c r="AA56" s="31"/>
      <c r="AB56" s="31"/>
      <c r="AC56" s="30"/>
      <c r="AD56" s="32"/>
      <c r="AE56" s="31"/>
      <c r="AF56" s="31"/>
      <c r="AG56" s="30"/>
    </row>
    <row r="57" spans="1:33" ht="16.5" x14ac:dyDescent="0.3">
      <c r="A57" s="26">
        <f>COUNT(A$11:$A56)+1</f>
        <v>25</v>
      </c>
      <c r="B57" s="162" t="s">
        <v>14</v>
      </c>
      <c r="C57" s="40" t="s">
        <v>13</v>
      </c>
      <c r="D57" s="39"/>
      <c r="E57" s="39"/>
      <c r="F57" s="39"/>
      <c r="G57" s="38"/>
      <c r="H57" s="37"/>
      <c r="I57" s="36" t="s">
        <v>203</v>
      </c>
      <c r="J57" s="35"/>
      <c r="K57" s="34"/>
      <c r="L57" s="34"/>
      <c r="M57" s="34"/>
      <c r="N57" s="34"/>
      <c r="O57" s="34"/>
      <c r="P57" s="34"/>
      <c r="Q57" s="30"/>
      <c r="R57" s="33"/>
      <c r="S57" s="29" t="str">
        <f t="shared" si="3"/>
        <v/>
      </c>
      <c r="T57" s="28" t="str">
        <f t="shared" si="4"/>
        <v/>
      </c>
      <c r="U57" s="27" t="str">
        <f t="shared" si="5"/>
        <v/>
      </c>
      <c r="V57" s="32"/>
      <c r="W57" s="31"/>
      <c r="X57" s="31"/>
      <c r="Y57" s="30"/>
      <c r="Z57" s="32"/>
      <c r="AA57" s="31"/>
      <c r="AB57" s="31"/>
      <c r="AC57" s="30"/>
      <c r="AD57" s="32"/>
      <c r="AE57" s="31"/>
      <c r="AF57" s="31"/>
      <c r="AG57" s="30"/>
    </row>
    <row r="58" spans="1:33" ht="17.25" thickBot="1" x14ac:dyDescent="0.35">
      <c r="A58" s="163">
        <f>COUNT(A$11:$A57)+1</f>
        <v>26</v>
      </c>
      <c r="B58" s="164"/>
      <c r="C58" s="25" t="s">
        <v>13</v>
      </c>
      <c r="D58" s="24"/>
      <c r="E58" s="24"/>
      <c r="F58" s="24"/>
      <c r="G58" s="23"/>
      <c r="H58" s="22"/>
      <c r="I58" s="21" t="s">
        <v>203</v>
      </c>
      <c r="J58" s="20"/>
      <c r="K58" s="19"/>
      <c r="L58" s="19"/>
      <c r="M58" s="19"/>
      <c r="N58" s="19"/>
      <c r="O58" s="19"/>
      <c r="P58" s="19"/>
      <c r="Q58" s="15"/>
      <c r="R58" s="18"/>
      <c r="S58" s="14" t="str">
        <f t="shared" si="3"/>
        <v/>
      </c>
      <c r="T58" s="13" t="str">
        <f t="shared" si="4"/>
        <v/>
      </c>
      <c r="U58" s="12" t="str">
        <f t="shared" si="5"/>
        <v/>
      </c>
      <c r="V58" s="17"/>
      <c r="W58" s="16"/>
      <c r="X58" s="16"/>
      <c r="Y58" s="15"/>
      <c r="Z58" s="17"/>
      <c r="AA58" s="16"/>
      <c r="AB58" s="16"/>
      <c r="AC58" s="15"/>
      <c r="AD58" s="17"/>
      <c r="AE58" s="16"/>
      <c r="AF58" s="16"/>
      <c r="AG58" s="15"/>
    </row>
    <row r="59" spans="1:33" x14ac:dyDescent="0.2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</row>
    <row r="60" spans="1:33" x14ac:dyDescent="0.2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</row>
    <row r="61" spans="1:33" ht="18" x14ac:dyDescent="0.25">
      <c r="A61" s="6" t="s">
        <v>10</v>
      </c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</row>
    <row r="62" spans="1:33" ht="18" x14ac:dyDescent="0.25">
      <c r="A62" s="11"/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</row>
    <row r="63" spans="1:33" ht="18" x14ac:dyDescent="0.25">
      <c r="A63" s="9" t="s">
        <v>9</v>
      </c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</row>
    <row r="64" spans="1:33" x14ac:dyDescent="0.2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</row>
    <row r="65" spans="1:33" x14ac:dyDescent="0.2">
      <c r="A65" s="6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</row>
    <row r="66" spans="1:33" ht="15.75" x14ac:dyDescent="0.25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</row>
    <row r="67" spans="1:33" x14ac:dyDescent="0.2">
      <c r="B67" s="2" t="s">
        <v>504</v>
      </c>
      <c r="C67" s="2"/>
      <c r="D67" s="2"/>
      <c r="E67" s="3"/>
    </row>
    <row r="68" spans="1:33" x14ac:dyDescent="0.2">
      <c r="B68" s="2" t="s">
        <v>8</v>
      </c>
      <c r="C68" s="2"/>
      <c r="D68" s="2"/>
      <c r="E68" s="3"/>
    </row>
    <row r="69" spans="1:33" x14ac:dyDescent="0.2">
      <c r="B69" s="3" t="s">
        <v>7</v>
      </c>
      <c r="C69" s="3"/>
      <c r="D69" s="3"/>
      <c r="E69" s="3"/>
    </row>
    <row r="70" spans="1:33" x14ac:dyDescent="0.2">
      <c r="B70" s="2" t="s">
        <v>6</v>
      </c>
      <c r="C70" s="2"/>
      <c r="D70" s="2"/>
      <c r="E70" s="3"/>
    </row>
    <row r="71" spans="1:33" x14ac:dyDescent="0.2">
      <c r="B71" s="3" t="s">
        <v>5</v>
      </c>
      <c r="C71" s="3"/>
      <c r="D71" s="3"/>
      <c r="E71" s="3"/>
    </row>
    <row r="72" spans="1:33" x14ac:dyDescent="0.2">
      <c r="B72" s="3" t="s">
        <v>4</v>
      </c>
      <c r="C72" s="3"/>
      <c r="D72" s="3"/>
      <c r="E72" s="3"/>
    </row>
    <row r="73" spans="1:33" x14ac:dyDescent="0.2">
      <c r="B73" s="2" t="s">
        <v>3</v>
      </c>
      <c r="C73" s="2"/>
      <c r="D73" s="2"/>
      <c r="E73" s="3"/>
    </row>
    <row r="74" spans="1:33" x14ac:dyDescent="0.2">
      <c r="B74" s="3" t="s">
        <v>2</v>
      </c>
      <c r="C74" s="3"/>
      <c r="D74" s="3"/>
      <c r="E74" s="3"/>
    </row>
    <row r="75" spans="1:33" x14ac:dyDescent="0.2">
      <c r="B75" s="2" t="s">
        <v>1</v>
      </c>
      <c r="C75" s="2"/>
      <c r="D75" s="2"/>
      <c r="E75" s="3"/>
    </row>
    <row r="76" spans="1:33" x14ac:dyDescent="0.2">
      <c r="B76" s="2" t="s">
        <v>0</v>
      </c>
      <c r="C76" s="2"/>
    </row>
  </sheetData>
  <mergeCells count="9">
    <mergeCell ref="R11:R16"/>
    <mergeCell ref="V11:W11"/>
    <mergeCell ref="Z11:AA11"/>
    <mergeCell ref="AD11:AE11"/>
    <mergeCell ref="I11:I16"/>
    <mergeCell ref="J11:N15"/>
    <mergeCell ref="O11:O15"/>
    <mergeCell ref="P11:P15"/>
    <mergeCell ref="Q11:Q15"/>
  </mergeCells>
  <dataValidations count="9">
    <dataValidation type="list" allowBlank="1" showInputMessage="1" showErrorMessage="1" sqref="P52:P58 P18:P25 P27:P50">
      <formula1>$AM$1:$AO$1</formula1>
    </dataValidation>
    <dataValidation type="list" allowBlank="1" showInputMessage="1" showErrorMessage="1" sqref="J18:J25 J27:J50 J52:J58">
      <formula1>$J$16</formula1>
    </dataValidation>
    <dataValidation type="list" allowBlank="1" showInputMessage="1" showErrorMessage="1" sqref="K52:K58 K27:K50 K18:K25">
      <formula1>$K$16</formula1>
    </dataValidation>
    <dataValidation type="list" allowBlank="1" showInputMessage="1" showErrorMessage="1" sqref="L18:L25 L27:L50 L52:L58">
      <formula1>$L$16</formula1>
    </dataValidation>
    <dataValidation type="list" allowBlank="1" showInputMessage="1" showErrorMessage="1" sqref="M18:M25 M27:M50 M52:M58">
      <formula1>$M$16</formula1>
    </dataValidation>
    <dataValidation type="list" allowBlank="1" showInputMessage="1" showErrorMessage="1" sqref="N52:N58 N27:N50 N18:N25">
      <formula1>$N$16</formula1>
    </dataValidation>
    <dataValidation type="list" allowBlank="1" showInputMessage="1" showErrorMessage="1" sqref="AG52:AG58 Q52:Q58 Y52:Y58 AC18:AC25 Y18:Y25 AG18:AG25 Q18:Q25 O18:O25 O52:O58 AC52:AC58 O27:O50 Q27:Q50 Y27:Y50 AC27:AC50 AG27:AG50">
      <formula1>$AP$1:$AR$1</formula1>
    </dataValidation>
    <dataValidation type="list" allowBlank="1" showInputMessage="1" showErrorMessage="1" sqref="C18:C25 C27:C49 C52:C58">
      <formula1>$AW$1:$AW$11</formula1>
    </dataValidation>
    <dataValidation type="list" allowBlank="1" showInputMessage="1" showErrorMessage="1" sqref="I52:I58 I18:I25 I27:I50">
      <formula1>$AS$1:$AS$28</formula1>
    </dataValidation>
  </dataValidations>
  <hyperlinks>
    <hyperlink ref="AH1" location="TARTALOM!A1" display=" &lt; Tartalom"/>
  </hyperlinks>
  <pageMargins left="0.70866141732283472" right="0.70866141732283472" top="0.70866141732283472" bottom="0.70866141732283472" header="0.51181102362204722" footer="0.51181102362204722"/>
  <pageSetup paperSize="9" scale="64" orientation="portrait" r:id="rId1"/>
  <headerFooter alignWithMargins="0">
    <oddFooter>&amp;L&amp;"Arial Narrow,Normál"&amp;8&amp;F/&amp;A&amp;C &amp;"Arial Narrow,Normál"&amp;8&amp;P/&amp;N&amp;R&amp;"Arial Narrow,Normál"&amp;8DigitAudit/AuditDok</oddFooter>
  </headerFooter>
  <rowBreaks count="1" manualBreakCount="1">
    <brk id="65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3"/>
  <sheetViews>
    <sheetView workbookViewId="0"/>
  </sheetViews>
  <sheetFormatPr defaultRowHeight="14.25" x14ac:dyDescent="0.2"/>
  <cols>
    <col min="1" max="1" width="5.625" style="117" customWidth="1"/>
    <col min="2" max="2" width="36.625" style="117" customWidth="1"/>
    <col min="3" max="4" width="20.625" style="117" customWidth="1"/>
    <col min="5" max="5" width="14.125" style="117" bestFit="1" customWidth="1"/>
    <col min="6" max="6" width="20.625" style="117" customWidth="1"/>
    <col min="7" max="16384" width="9" style="117"/>
  </cols>
  <sheetData>
    <row r="1" spans="1:14" ht="32.1" customHeight="1" x14ac:dyDescent="0.3">
      <c r="A1"/>
      <c r="B1" s="116"/>
      <c r="C1"/>
      <c r="D1"/>
      <c r="E1"/>
      <c r="F1"/>
      <c r="G1"/>
      <c r="H1"/>
      <c r="I1"/>
      <c r="J1"/>
      <c r="K1"/>
      <c r="L1"/>
      <c r="M1"/>
      <c r="N1"/>
    </row>
    <row r="2" spans="1:14" ht="15" customHeight="1" x14ac:dyDescent="0.2">
      <c r="A2"/>
      <c r="B2"/>
      <c r="C2"/>
      <c r="D2"/>
      <c r="E2"/>
      <c r="F2"/>
      <c r="G2"/>
      <c r="H2"/>
      <c r="I2"/>
      <c r="J2"/>
      <c r="K2"/>
      <c r="L2"/>
      <c r="M2"/>
      <c r="N2"/>
    </row>
    <row r="3" spans="1:14" ht="15" customHeight="1" x14ac:dyDescent="0.2">
      <c r="A3"/>
      <c r="B3"/>
      <c r="C3"/>
      <c r="D3" s="118"/>
      <c r="E3"/>
      <c r="F3"/>
      <c r="G3"/>
      <c r="H3"/>
      <c r="I3"/>
      <c r="J3"/>
      <c r="K3"/>
      <c r="L3"/>
      <c r="M3"/>
      <c r="N3"/>
    </row>
    <row r="4" spans="1:14" ht="15" customHeight="1" x14ac:dyDescent="0.2">
      <c r="A4"/>
      <c r="B4"/>
      <c r="C4"/>
      <c r="D4"/>
      <c r="E4"/>
      <c r="F4"/>
      <c r="G4"/>
      <c r="H4"/>
      <c r="I4"/>
      <c r="J4"/>
      <c r="K4"/>
      <c r="L4"/>
      <c r="M4"/>
      <c r="N4"/>
    </row>
    <row r="5" spans="1:14" ht="15" customHeight="1" x14ac:dyDescent="0.2">
      <c r="A5"/>
      <c r="B5"/>
      <c r="C5"/>
      <c r="D5" s="118"/>
      <c r="E5"/>
      <c r="F5"/>
      <c r="G5"/>
      <c r="H5"/>
      <c r="I5"/>
      <c r="J5"/>
      <c r="K5"/>
      <c r="L5"/>
      <c r="M5"/>
      <c r="N5"/>
    </row>
    <row r="6" spans="1:14" ht="15" customHeight="1" x14ac:dyDescent="0.2">
      <c r="A6"/>
      <c r="B6"/>
      <c r="C6"/>
      <c r="D6"/>
      <c r="E6"/>
      <c r="F6"/>
      <c r="G6"/>
      <c r="H6"/>
      <c r="I6"/>
      <c r="J6"/>
      <c r="K6"/>
      <c r="L6"/>
      <c r="M6"/>
      <c r="N6"/>
    </row>
    <row r="7" spans="1:14" ht="15" customHeight="1" x14ac:dyDescent="0.2">
      <c r="A7"/>
      <c r="B7"/>
      <c r="C7"/>
      <c r="D7"/>
      <c r="E7"/>
      <c r="F7"/>
      <c r="G7"/>
      <c r="H7"/>
      <c r="I7"/>
      <c r="J7"/>
      <c r="K7"/>
      <c r="L7"/>
      <c r="M7"/>
      <c r="N7"/>
    </row>
    <row r="8" spans="1:14" x14ac:dyDescent="0.2">
      <c r="A8"/>
      <c r="B8"/>
      <c r="C8"/>
      <c r="D8"/>
      <c r="E8"/>
      <c r="F8"/>
      <c r="G8"/>
      <c r="H8"/>
      <c r="I8"/>
      <c r="J8"/>
      <c r="K8"/>
      <c r="L8"/>
      <c r="M8"/>
      <c r="N8"/>
    </row>
    <row r="9" spans="1:14" x14ac:dyDescent="0.2">
      <c r="A9"/>
      <c r="B9"/>
      <c r="C9"/>
      <c r="D9"/>
      <c r="E9"/>
      <c r="F9"/>
      <c r="G9"/>
      <c r="H9"/>
      <c r="I9"/>
      <c r="J9"/>
      <c r="K9"/>
      <c r="L9"/>
      <c r="M9"/>
      <c r="N9"/>
    </row>
    <row r="10" spans="1:14" x14ac:dyDescent="0.2">
      <c r="A10"/>
      <c r="B10"/>
      <c r="C10"/>
      <c r="D10"/>
      <c r="E10"/>
      <c r="F10"/>
      <c r="G10"/>
      <c r="H10"/>
      <c r="I10"/>
      <c r="J10"/>
      <c r="K10"/>
      <c r="L10"/>
      <c r="M10"/>
      <c r="N10"/>
    </row>
    <row r="11" spans="1:14" x14ac:dyDescent="0.2">
      <c r="A11"/>
      <c r="B11"/>
      <c r="C11"/>
      <c r="D11"/>
      <c r="E11"/>
      <c r="F11"/>
      <c r="G11"/>
      <c r="H11"/>
      <c r="I11"/>
      <c r="J11"/>
      <c r="K11"/>
      <c r="L11"/>
      <c r="M11"/>
      <c r="N11"/>
    </row>
    <row r="12" spans="1:14" x14ac:dyDescent="0.2">
      <c r="A12"/>
      <c r="B12"/>
      <c r="C12"/>
      <c r="D12"/>
      <c r="E12"/>
      <c r="F12"/>
      <c r="G12"/>
      <c r="H12"/>
      <c r="I12"/>
      <c r="J12"/>
      <c r="K12"/>
      <c r="L12"/>
      <c r="M12"/>
      <c r="N12"/>
    </row>
    <row r="13" spans="1:14" x14ac:dyDescent="0.2">
      <c r="A13"/>
      <c r="B13"/>
      <c r="C13"/>
      <c r="D13"/>
      <c r="E13"/>
      <c r="F13"/>
      <c r="G13"/>
      <c r="H13"/>
      <c r="I13"/>
      <c r="J13"/>
      <c r="K13"/>
      <c r="L13"/>
      <c r="M13"/>
      <c r="N13"/>
    </row>
    <row r="14" spans="1:14" x14ac:dyDescent="0.2">
      <c r="A14"/>
      <c r="B14"/>
      <c r="C14"/>
      <c r="D14"/>
      <c r="E14"/>
      <c r="F14"/>
      <c r="G14"/>
      <c r="H14"/>
      <c r="I14"/>
      <c r="J14"/>
      <c r="K14"/>
      <c r="L14"/>
      <c r="M14"/>
      <c r="N14"/>
    </row>
    <row r="15" spans="1:14" x14ac:dyDescent="0.2">
      <c r="A15"/>
      <c r="B15"/>
      <c r="C15"/>
      <c r="D15"/>
      <c r="E15"/>
      <c r="F15"/>
      <c r="G15"/>
      <c r="H15"/>
      <c r="I15"/>
      <c r="J15"/>
      <c r="K15"/>
      <c r="L15"/>
      <c r="M15"/>
      <c r="N15"/>
    </row>
    <row r="16" spans="1:14" x14ac:dyDescent="0.2">
      <c r="A16"/>
      <c r="B16"/>
      <c r="C16"/>
      <c r="D16"/>
      <c r="E16"/>
      <c r="F16"/>
      <c r="G16"/>
      <c r="H16"/>
      <c r="I16"/>
      <c r="J16"/>
      <c r="K16"/>
      <c r="L16"/>
      <c r="M16"/>
      <c r="N16"/>
    </row>
    <row r="17" spans="1:14" x14ac:dyDescent="0.2">
      <c r="A17"/>
      <c r="B17"/>
      <c r="C17"/>
      <c r="D17"/>
      <c r="E17"/>
      <c r="F17"/>
      <c r="G17"/>
      <c r="H17"/>
      <c r="I17"/>
      <c r="J17"/>
      <c r="K17"/>
      <c r="L17"/>
      <c r="M17"/>
      <c r="N17"/>
    </row>
    <row r="18" spans="1:14" x14ac:dyDescent="0.2">
      <c r="A18"/>
      <c r="B18"/>
      <c r="C18"/>
      <c r="D18"/>
      <c r="E18"/>
      <c r="F18"/>
      <c r="G18"/>
      <c r="H18"/>
      <c r="I18"/>
      <c r="J18"/>
      <c r="K18"/>
      <c r="L18"/>
      <c r="M18"/>
      <c r="N18"/>
    </row>
    <row r="19" spans="1:14" x14ac:dyDescent="0.2">
      <c r="A19"/>
      <c r="B19"/>
      <c r="C19"/>
      <c r="D19"/>
      <c r="E19"/>
      <c r="F19"/>
      <c r="G19"/>
      <c r="H19"/>
      <c r="I19"/>
      <c r="J19"/>
      <c r="K19"/>
      <c r="L19"/>
      <c r="M19"/>
      <c r="N19"/>
    </row>
    <row r="20" spans="1:14" x14ac:dyDescent="0.2">
      <c r="A20"/>
      <c r="B20"/>
      <c r="C20"/>
      <c r="D20"/>
      <c r="E20"/>
      <c r="F20"/>
      <c r="G20"/>
      <c r="H20"/>
      <c r="I20"/>
      <c r="J20"/>
      <c r="K20"/>
      <c r="L20"/>
      <c r="M20"/>
      <c r="N20"/>
    </row>
    <row r="21" spans="1:14" x14ac:dyDescent="0.2">
      <c r="A21"/>
      <c r="B21"/>
      <c r="C21"/>
      <c r="D21"/>
      <c r="E21"/>
      <c r="F21"/>
      <c r="G21"/>
      <c r="H21"/>
      <c r="I21"/>
      <c r="J21"/>
      <c r="K21"/>
      <c r="L21"/>
      <c r="M21"/>
      <c r="N21"/>
    </row>
    <row r="22" spans="1:14" x14ac:dyDescent="0.2">
      <c r="A22"/>
      <c r="B22"/>
      <c r="C22"/>
      <c r="D22"/>
      <c r="E22"/>
      <c r="F22"/>
      <c r="G22"/>
      <c r="H22"/>
      <c r="I22"/>
      <c r="J22"/>
      <c r="K22"/>
      <c r="L22"/>
      <c r="M22"/>
      <c r="N22"/>
    </row>
    <row r="23" spans="1:14" x14ac:dyDescent="0.2">
      <c r="A23"/>
      <c r="B23"/>
      <c r="C23"/>
      <c r="D23"/>
      <c r="E23"/>
      <c r="F23"/>
      <c r="G23"/>
      <c r="H23"/>
      <c r="I23"/>
      <c r="J23"/>
      <c r="K23"/>
      <c r="L23"/>
      <c r="M23"/>
      <c r="N23"/>
    </row>
    <row r="24" spans="1:14" x14ac:dyDescent="0.2">
      <c r="A24"/>
      <c r="B24"/>
      <c r="C24"/>
      <c r="D24"/>
      <c r="E24"/>
      <c r="F24"/>
      <c r="G24"/>
      <c r="H24"/>
      <c r="I24"/>
      <c r="J24"/>
      <c r="K24"/>
      <c r="L24"/>
      <c r="M24"/>
      <c r="N24"/>
    </row>
    <row r="25" spans="1:14" x14ac:dyDescent="0.2">
      <c r="A25"/>
      <c r="B25"/>
      <c r="C25"/>
      <c r="D25"/>
      <c r="E25"/>
      <c r="F25"/>
      <c r="G25"/>
      <c r="H25"/>
      <c r="I25"/>
      <c r="J25"/>
      <c r="K25"/>
      <c r="L25"/>
      <c r="M25"/>
      <c r="N25"/>
    </row>
    <row r="26" spans="1:14" x14ac:dyDescent="0.2">
      <c r="A26"/>
      <c r="B26"/>
      <c r="C26"/>
      <c r="D26"/>
      <c r="E26"/>
      <c r="F26"/>
      <c r="G26"/>
      <c r="H26"/>
      <c r="I26"/>
      <c r="J26"/>
      <c r="K26"/>
      <c r="L26"/>
      <c r="M26"/>
      <c r="N26"/>
    </row>
    <row r="27" spans="1:14" x14ac:dyDescent="0.2">
      <c r="A27"/>
      <c r="B27"/>
      <c r="C27"/>
      <c r="D27"/>
      <c r="E27"/>
      <c r="F27"/>
      <c r="G27"/>
      <c r="H27"/>
      <c r="I27"/>
      <c r="J27"/>
      <c r="K27"/>
      <c r="L27"/>
      <c r="M27"/>
      <c r="N27"/>
    </row>
    <row r="28" spans="1:14" x14ac:dyDescent="0.2">
      <c r="A28"/>
      <c r="B28"/>
      <c r="C28"/>
      <c r="D28"/>
      <c r="E28"/>
      <c r="F28"/>
      <c r="G28"/>
      <c r="H28"/>
      <c r="I28"/>
      <c r="J28"/>
      <c r="K28"/>
      <c r="L28"/>
      <c r="M28"/>
      <c r="N28"/>
    </row>
    <row r="29" spans="1:14" x14ac:dyDescent="0.2">
      <c r="A29"/>
      <c r="B29"/>
      <c r="C29"/>
      <c r="D29"/>
      <c r="E29"/>
      <c r="F29"/>
      <c r="G29"/>
      <c r="H29"/>
      <c r="I29"/>
      <c r="J29"/>
      <c r="K29"/>
      <c r="L29"/>
      <c r="M29"/>
      <c r="N29"/>
    </row>
    <row r="30" spans="1:14" x14ac:dyDescent="0.2">
      <c r="A30"/>
      <c r="B30"/>
      <c r="C30"/>
      <c r="D30"/>
      <c r="E30"/>
      <c r="F30"/>
      <c r="G30"/>
      <c r="H30"/>
      <c r="I30"/>
      <c r="J30"/>
      <c r="K30"/>
      <c r="L30"/>
      <c r="M30"/>
      <c r="N30"/>
    </row>
    <row r="31" spans="1:14" x14ac:dyDescent="0.2">
      <c r="A31"/>
      <c r="B31"/>
      <c r="C31"/>
      <c r="D31"/>
      <c r="E31"/>
      <c r="F31"/>
      <c r="G31"/>
      <c r="H31"/>
      <c r="I31"/>
      <c r="J31"/>
      <c r="K31"/>
      <c r="L31"/>
      <c r="M31"/>
      <c r="N31"/>
    </row>
    <row r="32" spans="1:14" x14ac:dyDescent="0.2">
      <c r="A32"/>
      <c r="B32"/>
      <c r="C32"/>
      <c r="D32"/>
      <c r="E32"/>
      <c r="F32"/>
      <c r="G32"/>
      <c r="H32"/>
      <c r="I32"/>
      <c r="J32"/>
      <c r="K32"/>
      <c r="L32"/>
      <c r="M32"/>
      <c r="N32"/>
    </row>
    <row r="33" spans="1:14" x14ac:dyDescent="0.2">
      <c r="A33"/>
      <c r="B33"/>
      <c r="C33"/>
      <c r="D33"/>
      <c r="E33"/>
      <c r="F33"/>
      <c r="G33"/>
      <c r="H33"/>
      <c r="I33"/>
      <c r="J33"/>
      <c r="K33"/>
      <c r="L33"/>
      <c r="M33"/>
      <c r="N33"/>
    </row>
    <row r="34" spans="1:14" x14ac:dyDescent="0.2">
      <c r="A34"/>
      <c r="B34"/>
      <c r="C34"/>
      <c r="D34"/>
      <c r="E34"/>
      <c r="F34"/>
      <c r="G34"/>
      <c r="H34"/>
      <c r="I34"/>
      <c r="J34"/>
      <c r="K34"/>
      <c r="L34"/>
      <c r="M34"/>
      <c r="N34"/>
    </row>
    <row r="35" spans="1:14" x14ac:dyDescent="0.2">
      <c r="A35"/>
      <c r="B35"/>
      <c r="C35"/>
      <c r="D35"/>
      <c r="E35"/>
      <c r="F35"/>
      <c r="G35"/>
      <c r="H35"/>
      <c r="I35"/>
      <c r="J35"/>
      <c r="K35"/>
      <c r="L35"/>
      <c r="M35"/>
      <c r="N35"/>
    </row>
    <row r="36" spans="1:14" x14ac:dyDescent="0.2">
      <c r="A36"/>
      <c r="B36"/>
      <c r="C36"/>
      <c r="D36"/>
      <c r="E36"/>
      <c r="F36"/>
      <c r="G36"/>
      <c r="H36"/>
      <c r="I36"/>
      <c r="J36"/>
      <c r="K36"/>
      <c r="L36"/>
      <c r="M36"/>
      <c r="N36"/>
    </row>
    <row r="37" spans="1:14" x14ac:dyDescent="0.2">
      <c r="A37"/>
      <c r="B37"/>
      <c r="C37"/>
      <c r="D37"/>
      <c r="E37"/>
      <c r="F37"/>
      <c r="G37"/>
      <c r="H37"/>
      <c r="I37"/>
      <c r="J37"/>
      <c r="K37"/>
      <c r="L37"/>
      <c r="M37"/>
      <c r="N37"/>
    </row>
    <row r="38" spans="1:14" x14ac:dyDescent="0.2">
      <c r="A38"/>
      <c r="B38"/>
      <c r="C38"/>
      <c r="D38"/>
      <c r="E38"/>
      <c r="F38"/>
      <c r="G38"/>
      <c r="H38"/>
      <c r="I38"/>
      <c r="J38"/>
      <c r="K38"/>
      <c r="L38"/>
      <c r="M38"/>
      <c r="N38"/>
    </row>
    <row r="39" spans="1:14" x14ac:dyDescent="0.2">
      <c r="A39"/>
      <c r="B39"/>
      <c r="C39"/>
      <c r="D39"/>
      <c r="E39"/>
      <c r="F39"/>
      <c r="G39"/>
      <c r="H39"/>
      <c r="I39"/>
      <c r="J39"/>
      <c r="K39"/>
      <c r="L39"/>
      <c r="M39"/>
      <c r="N39"/>
    </row>
    <row r="40" spans="1:14" x14ac:dyDescent="0.2">
      <c r="A40"/>
      <c r="B40"/>
      <c r="C40"/>
      <c r="D40"/>
      <c r="E40"/>
      <c r="F40"/>
      <c r="G40"/>
      <c r="H40"/>
      <c r="I40"/>
      <c r="J40"/>
      <c r="K40"/>
      <c r="L40"/>
      <c r="M40"/>
      <c r="N40"/>
    </row>
    <row r="41" spans="1:14" x14ac:dyDescent="0.2">
      <c r="A41"/>
      <c r="B41"/>
      <c r="C41"/>
      <c r="D41"/>
      <c r="E41"/>
      <c r="F41"/>
      <c r="G41"/>
      <c r="H41"/>
      <c r="I41"/>
      <c r="J41"/>
      <c r="K41"/>
      <c r="L41"/>
      <c r="M41"/>
      <c r="N41"/>
    </row>
    <row r="42" spans="1:14" x14ac:dyDescent="0.2">
      <c r="A42"/>
      <c r="B42"/>
      <c r="C42"/>
      <c r="D42"/>
      <c r="E42"/>
      <c r="F42"/>
      <c r="G42"/>
      <c r="H42"/>
      <c r="I42"/>
      <c r="J42"/>
      <c r="K42"/>
      <c r="L42"/>
      <c r="M42"/>
      <c r="N42"/>
    </row>
    <row r="43" spans="1:14" x14ac:dyDescent="0.2">
      <c r="A43"/>
      <c r="B43"/>
      <c r="C43"/>
      <c r="D43"/>
      <c r="E43"/>
      <c r="F43"/>
      <c r="G43"/>
      <c r="H43"/>
      <c r="I43"/>
      <c r="J43"/>
      <c r="K43"/>
      <c r="L43"/>
      <c r="M43"/>
      <c r="N43"/>
    </row>
    <row r="44" spans="1:14" x14ac:dyDescent="0.2">
      <c r="A44"/>
      <c r="B44"/>
      <c r="C44"/>
      <c r="D44"/>
      <c r="E44"/>
      <c r="F44"/>
      <c r="G44"/>
      <c r="H44"/>
      <c r="I44"/>
      <c r="J44"/>
      <c r="K44"/>
      <c r="L44"/>
      <c r="M44"/>
      <c r="N44"/>
    </row>
    <row r="45" spans="1:14" x14ac:dyDescent="0.2">
      <c r="A45"/>
      <c r="B45"/>
      <c r="C45"/>
      <c r="D45"/>
      <c r="E45"/>
      <c r="F45"/>
      <c r="G45"/>
      <c r="H45"/>
      <c r="I45"/>
      <c r="J45"/>
      <c r="K45"/>
      <c r="L45"/>
      <c r="M45"/>
      <c r="N45"/>
    </row>
    <row r="46" spans="1:14" x14ac:dyDescent="0.2">
      <c r="A46"/>
      <c r="B46"/>
      <c r="C46"/>
      <c r="D46"/>
      <c r="E46"/>
      <c r="F46"/>
      <c r="G46"/>
      <c r="H46"/>
      <c r="I46"/>
      <c r="J46"/>
      <c r="K46"/>
      <c r="L46"/>
      <c r="M46"/>
      <c r="N46"/>
    </row>
    <row r="47" spans="1:14" x14ac:dyDescent="0.2">
      <c r="A47"/>
      <c r="B47"/>
      <c r="C47"/>
      <c r="D47"/>
      <c r="E47"/>
      <c r="F47"/>
      <c r="G47"/>
      <c r="H47"/>
      <c r="I47"/>
      <c r="J47"/>
      <c r="K47"/>
      <c r="L47"/>
      <c r="M47"/>
      <c r="N47"/>
    </row>
    <row r="48" spans="1:14" x14ac:dyDescent="0.2">
      <c r="A48"/>
      <c r="B48"/>
      <c r="C48"/>
      <c r="D48"/>
      <c r="E48"/>
      <c r="F48"/>
      <c r="G48"/>
      <c r="H48"/>
      <c r="I48"/>
      <c r="J48"/>
      <c r="K48"/>
      <c r="L48"/>
      <c r="M48"/>
      <c r="N48"/>
    </row>
    <row r="49" spans="1:14" x14ac:dyDescent="0.2">
      <c r="A49"/>
      <c r="B49"/>
      <c r="C49"/>
      <c r="D49"/>
      <c r="E49"/>
      <c r="F49"/>
      <c r="G49"/>
      <c r="H49"/>
      <c r="I49"/>
      <c r="J49"/>
      <c r="K49"/>
      <c r="L49"/>
      <c r="M49"/>
      <c r="N49"/>
    </row>
    <row r="50" spans="1:14" x14ac:dyDescent="0.2">
      <c r="A50"/>
      <c r="B50"/>
      <c r="C50"/>
      <c r="D50"/>
      <c r="E50"/>
      <c r="F50"/>
      <c r="G50"/>
      <c r="H50"/>
      <c r="I50"/>
      <c r="J50"/>
      <c r="K50"/>
      <c r="L50"/>
      <c r="M50"/>
      <c r="N50"/>
    </row>
    <row r="100" spans="3:3" x14ac:dyDescent="0.2">
      <c r="C100" s="119"/>
    </row>
    <row r="101" spans="3:3" x14ac:dyDescent="0.2">
      <c r="C101" s="119"/>
    </row>
    <row r="102" spans="3:3" x14ac:dyDescent="0.2">
      <c r="C102" s="119"/>
    </row>
    <row r="103" spans="3:3" x14ac:dyDescent="0.2">
      <c r="C103" s="119"/>
    </row>
    <row r="104" spans="3:3" x14ac:dyDescent="0.2">
      <c r="C104" s="119"/>
    </row>
    <row r="105" spans="3:3" x14ac:dyDescent="0.2">
      <c r="C105" s="119"/>
    </row>
    <row r="106" spans="3:3" x14ac:dyDescent="0.2">
      <c r="C106" s="119"/>
    </row>
    <row r="107" spans="3:3" x14ac:dyDescent="0.2">
      <c r="C107" s="119"/>
    </row>
    <row r="108" spans="3:3" x14ac:dyDescent="0.2">
      <c r="C108" s="119"/>
    </row>
    <row r="109" spans="3:3" x14ac:dyDescent="0.2">
      <c r="C109" s="119"/>
    </row>
    <row r="110" spans="3:3" x14ac:dyDescent="0.2">
      <c r="C110" s="119"/>
    </row>
    <row r="111" spans="3:3" x14ac:dyDescent="0.2">
      <c r="C111" s="119"/>
    </row>
    <row r="112" spans="3:3" x14ac:dyDescent="0.2">
      <c r="C112" s="119"/>
    </row>
    <row r="113" spans="3:3" x14ac:dyDescent="0.2">
      <c r="C113" s="119"/>
    </row>
    <row r="114" spans="3:3" x14ac:dyDescent="0.2">
      <c r="C114" s="119"/>
    </row>
    <row r="115" spans="3:3" x14ac:dyDescent="0.2">
      <c r="C115" s="119"/>
    </row>
    <row r="116" spans="3:3" x14ac:dyDescent="0.2">
      <c r="C116" s="119"/>
    </row>
    <row r="117" spans="3:3" x14ac:dyDescent="0.2">
      <c r="C117" s="119"/>
    </row>
    <row r="118" spans="3:3" x14ac:dyDescent="0.2">
      <c r="C118" s="119"/>
    </row>
    <row r="119" spans="3:3" x14ac:dyDescent="0.2">
      <c r="C119" s="119"/>
    </row>
    <row r="120" spans="3:3" x14ac:dyDescent="0.2">
      <c r="C120" s="119"/>
    </row>
    <row r="121" spans="3:3" x14ac:dyDescent="0.2">
      <c r="C121" s="119"/>
    </row>
    <row r="122" spans="3:3" x14ac:dyDescent="0.2">
      <c r="C122" s="119"/>
    </row>
    <row r="123" spans="3:3" x14ac:dyDescent="0.2">
      <c r="C123" s="119"/>
    </row>
  </sheetData>
  <pageMargins left="0.70866141732283472" right="0.70866141732283472" top="0.70866141732283472" bottom="0.70866141732283472" header="0.51181102362204722" footer="0.51181102362204722"/>
  <pageSetup paperSize="9" orientation="portrait" r:id="rId1"/>
  <headerFooter alignWithMargins="0">
    <oddFooter xml:space="preserve">&amp;L&amp;F/&amp;A&amp;C &amp;P/&amp;N&amp;RDigitAudit 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/>
  <pageMargins left="0.75" right="0.75" top="1" bottom="1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cols>
    <col min="1" max="2" width="6.625" customWidth="1"/>
    <col min="3" max="3" width="40.625" customWidth="1"/>
    <col min="4" max="8" width="10.625" customWidth="1"/>
  </cols>
  <sheetData/>
  <printOptions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cols>
    <col min="1" max="2" width="6.625" customWidth="1"/>
    <col min="3" max="3" width="40.625" customWidth="1"/>
    <col min="4" max="8" width="10.625" customWidth="1"/>
  </cols>
  <sheetData/>
  <printOptions headings="1"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Munkalapok</vt:lpstr>
      </vt:variant>
      <vt:variant>
        <vt:i4>8</vt:i4>
      </vt:variant>
      <vt:variant>
        <vt:lpstr>Névvel ellátott tartományok</vt:lpstr>
      </vt:variant>
      <vt:variant>
        <vt:i4>6</vt:i4>
      </vt:variant>
    </vt:vector>
  </HeadingPairs>
  <TitlesOfParts>
    <vt:vector size="14" baseType="lpstr">
      <vt:lpstr>Immat._Tárgyi_eszk</vt:lpstr>
      <vt:lpstr>Készlet_beszerzés</vt:lpstr>
      <vt:lpstr>Készlet_leltározás</vt:lpstr>
      <vt:lpstr>Követelések</vt:lpstr>
      <vt:lpstr>Alapa</vt:lpstr>
      <vt:lpstr>Import_M</vt:lpstr>
      <vt:lpstr>Import_O</vt:lpstr>
      <vt:lpstr>Import_F</vt:lpstr>
      <vt:lpstr>Immat._Tárgyi_eszk!Nyomtatási_cím</vt:lpstr>
      <vt:lpstr>Készlet_beszerzés!Nyomtatási_cím</vt:lpstr>
      <vt:lpstr>Készlet_leltározás!Nyomtatási_cím</vt:lpstr>
      <vt:lpstr>Követelések!Nyomtatási_cím</vt:lpstr>
      <vt:lpstr>Alapa!TABLE</vt:lpstr>
      <vt:lpstr>Alapa!TABLE_2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Nyirati Ferenc</dc:creator>
  <dc:description>v.1.20.2023.0.0#2021-04-15</dc:description>
  <dcterms:created xsi:type="dcterms:W3CDTF">2021-04-13T07:24:57Z</dcterms:created>
  <dcterms:modified xsi:type="dcterms:W3CDTF">2021-04-15T14:02:56Z</dcterms:modified>
</cp:coreProperties>
</file>