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DA\NYILV\DKF\2021\2021....köv\"/>
    </mc:Choice>
  </mc:AlternateContent>
  <bookViews>
    <workbookView xWindow="480" yWindow="30" windowWidth="27795" windowHeight="12330"/>
  </bookViews>
  <sheets>
    <sheet name="KE-02-01" sheetId="8" r:id="rId1"/>
    <sheet name="KE-02-02" sheetId="7" r:id="rId2"/>
    <sheet name="Alapa" sheetId="2" r:id="rId3"/>
    <sheet name="Import_M" sheetId="3" r:id="rId4"/>
    <sheet name="Import_O" sheetId="4" r:id="rId5"/>
    <sheet name="Import_F" sheetId="5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A.I.L1" localSheetId="0">#REF!</definedName>
    <definedName name="A.I.L1">#REF!</definedName>
    <definedName name="A.I.L2" localSheetId="0">#REF!</definedName>
    <definedName name="A.I.L2">#REF!</definedName>
    <definedName name="A.II.L1." localSheetId="0">#REF!</definedName>
    <definedName name="A.II.L1.">#REF!</definedName>
    <definedName name="A.II.L2" localSheetId="0">'[1]8. L.A.II.6.'!#REF!</definedName>
    <definedName name="A.II.L2" localSheetId="1">'[1]8. L.A.II.6.'!#REF!</definedName>
    <definedName name="A.II.L2">'[1]8. L.A.II.6.'!#REF!</definedName>
    <definedName name="A.II.L2_1" localSheetId="0">'[3]8. L.A.II.6.'!#REF!</definedName>
    <definedName name="A.II.L2_1" localSheetId="1">'[3]8. L.A.II.6.'!#REF!</definedName>
    <definedName name="A.II.L2_1">'[3]8. L.A.II.6.'!#REF!</definedName>
    <definedName name="A.II.L3" localSheetId="0">'[4]8. L.A.II.6.'!#REF!</definedName>
    <definedName name="A.II.L3" localSheetId="1">'[4]8. L.A.II.6.'!#REF!</definedName>
    <definedName name="A.II.L3">'[4]8. L.A.II.6.'!#REF!</definedName>
    <definedName name="A.III.L1." localSheetId="0">#REF!</definedName>
    <definedName name="A.III.L1.">#REF!</definedName>
    <definedName name="A.III.L2." localSheetId="0">'[1]11. L.A.III.2.,4.,5.'!#REF!</definedName>
    <definedName name="A.III.L2." localSheetId="1">'[1]11. L.A.III.2.,4.,5.'!#REF!</definedName>
    <definedName name="A.III.L2.">'[1]11. L.A.III.2.,4.,5.'!#REF!</definedName>
    <definedName name="_xlnm.Database">[5]Tartalomj.!$A$1:$D$108</definedName>
    <definedName name="ee" hidden="1">{#N/A,#N/A,TRUE,"A1";#N/A,#N/A,TRUE,"A2";#N/A,#N/A,TRUE,"B1"}</definedName>
    <definedName name="er" hidden="1">{#N/A,#N/A,TRUE,"A1";#N/A,#N/A,TRUE,"A2";#N/A,#N/A,TRUE,"B1"}</definedName>
    <definedName name="KES" localSheetId="0">'[2]8. L.A.II.6.'!#REF!</definedName>
    <definedName name="KES" localSheetId="1">'[2]8. L.A.II.6.'!#REF!</definedName>
    <definedName name="KES">'[2]8. L.A.II.6.'!#REF!</definedName>
    <definedName name="KörlevMező">'[6]#HIV'!$A$1</definedName>
    <definedName name="MAJ" localSheetId="0">'[2]8. L.A.II.6.'!#REF!</definedName>
    <definedName name="MAJ" localSheetId="1">'[2]8. L.A.II.6.'!#REF!</definedName>
    <definedName name="MAJ">'[2]8. L.A.II.6.'!#REF!</definedName>
    <definedName name="merlegoszto">[7]Segéd!$C$30</definedName>
    <definedName name="MVJ" localSheetId="0">'[2]11. L.A.III.2.,4.,5.'!#REF!</definedName>
    <definedName name="MVJ" localSheetId="1">'[2]11. L.A.III.2.,4.,5.'!#REF!</definedName>
    <definedName name="MVJ">'[2]11. L.A.III.2.,4.,5.'!#REF!</definedName>
    <definedName name="NBA" localSheetId="0">'[2]11. L.A.III.2.,4.,5.'!#REF!</definedName>
    <definedName name="NBA" localSheetId="1">'[2]11. L.A.III.2.,4.,5.'!#REF!</definedName>
    <definedName name="NBA">'[2]11. L.A.III.2.,4.,5.'!#REF!</definedName>
    <definedName name="nyomtat">[8]Alapadatok!$C$42</definedName>
    <definedName name="_xlnm.Print_Area" localSheetId="0">'KE-02-01'!$A$1:$J$22</definedName>
    <definedName name="_xlnm.Print_Area" localSheetId="1">'KE-02-02'!$A$1:$F$11</definedName>
    <definedName name="TABLE" localSheetId="2">Alapa!#REF!</definedName>
    <definedName name="TABLE_2" localSheetId="2">Alapa!#REF!</definedName>
    <definedName name="wrn.Proba." hidden="1">{#N/A,#N/A,TRUE,"A1";#N/A,#N/A,TRUE,"A2";#N/A,#N/A,TRUE,"B1"}</definedName>
    <definedName name="XXX" localSheetId="0">'[3]11. L.A.III.2.,4.,5.'!#REF!</definedName>
    <definedName name="XXX" localSheetId="1">'[3]11. L.A.III.2.,4.,5.'!#REF!</definedName>
    <definedName name="XXX">'[3]11. L.A.III.2.,4.,5.'!#REF!</definedName>
  </definedNames>
  <calcPr calcId="162913"/>
</workbook>
</file>

<file path=xl/calcChain.xml><?xml version="1.0" encoding="utf-8"?>
<calcChain xmlns="http://schemas.openxmlformats.org/spreadsheetml/2006/main">
  <c r="D39" i="8" l="1"/>
  <c r="D53" i="8" l="1"/>
  <c r="D52" i="8"/>
  <c r="D51" i="8"/>
  <c r="D50" i="8"/>
  <c r="D49" i="8"/>
  <c r="D48" i="8"/>
  <c r="D47" i="8"/>
  <c r="D46" i="8"/>
  <c r="D38" i="8"/>
  <c r="D36" i="8"/>
  <c r="D37" i="8"/>
  <c r="D40" i="8"/>
  <c r="D41" i="8"/>
  <c r="D42" i="8"/>
  <c r="D35" i="8"/>
  <c r="F15" i="8"/>
  <c r="E15" i="8"/>
  <c r="F14" i="8"/>
  <c r="E14" i="8"/>
  <c r="B9" i="8"/>
  <c r="B8" i="8"/>
  <c r="B6" i="8"/>
  <c r="B5" i="8"/>
  <c r="G15" i="8" l="1"/>
  <c r="I15" i="8" s="1"/>
  <c r="G14" i="8"/>
  <c r="J14" i="8" s="1"/>
  <c r="A14" i="7"/>
  <c r="A15" i="7" s="1"/>
  <c r="A13" i="7"/>
  <c r="I14" i="8" l="1"/>
  <c r="H14" i="8"/>
  <c r="H16" i="8" s="1"/>
  <c r="H20" i="8" s="1"/>
  <c r="H21" i="8" s="1"/>
  <c r="J15" i="8"/>
  <c r="H15" i="8"/>
  <c r="I16" i="8"/>
  <c r="A16" i="7"/>
  <c r="A17" i="7" s="1"/>
  <c r="J16" i="8" l="1"/>
  <c r="A18" i="7"/>
  <c r="A19" i="7" s="1"/>
  <c r="A20" i="7"/>
  <c r="A21" i="7" l="1"/>
  <c r="A22" i="7" s="1"/>
  <c r="A23" i="7" l="1"/>
  <c r="A24" i="7" s="1"/>
  <c r="A25" i="7" l="1"/>
  <c r="A26" i="7" l="1"/>
  <c r="A27" i="7" l="1"/>
  <c r="A28" i="7"/>
  <c r="A29" i="7" s="1"/>
  <c r="A30" i="7" s="1"/>
  <c r="A31" i="7" s="1"/>
  <c r="A32" i="7" s="1"/>
  <c r="A33" i="7" s="1"/>
  <c r="A34" i="7" s="1"/>
  <c r="A35" i="7" l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F55" i="7"/>
  <c r="D55" i="7"/>
  <c r="B9" i="7"/>
  <c r="B8" i="7"/>
  <c r="B6" i="7"/>
  <c r="B5" i="7"/>
</calcChain>
</file>

<file path=xl/sharedStrings.xml><?xml version="1.0" encoding="utf-8"?>
<sst xmlns="http://schemas.openxmlformats.org/spreadsheetml/2006/main" count="169" uniqueCount="145">
  <si>
    <t>minimum díj (Ft)</t>
  </si>
  <si>
    <t>órabér (Ft/óra)</t>
  </si>
  <si>
    <t>óra ráfordítás (óra)</t>
  </si>
  <si>
    <t>Értékesítés nettó árbevétele (M Ft)</t>
  </si>
  <si>
    <t>Mérlegfőösszeg (M Ft)</t>
  </si>
  <si>
    <t>Az egyes mérlegfőösszeg sávokhoz tartozó adatok és ennek alapján az átlagos minimum díjajánlás az alábbi.</t>
  </si>
  <si>
    <t>A 2011. évi CLVI. törvény 262. §-a bővítette a kamara lehetőségét, mivel a Kkt. 54. § (6) bekezdését az alábbiak szerint módosította: "A kamara a jogszabályi kötelezettségen alapuló könyvvizsgálói tevékenység ellátásáért járó díjak meghatározásának elveire, elsődleges szempontjaira, a díjtételek alsó határaira ajánlást adhat ki."</t>
  </si>
  <si>
    <t>Jogi háttér</t>
  </si>
  <si>
    <t>Fordulónap:</t>
  </si>
  <si>
    <t>Ügyfél neve:</t>
  </si>
  <si>
    <t>Dátum:</t>
  </si>
  <si>
    <t>Készítette:</t>
  </si>
  <si>
    <t>Ellenőrizte:</t>
  </si>
  <si>
    <t>A Szakértői Bizottság közleményei</t>
  </si>
  <si>
    <t>Javaslat a könyvvizsgálói tevékenységért járó díjtétel-minimumok meghatározásához</t>
  </si>
  <si>
    <t>Átlag</t>
  </si>
  <si>
    <t>Minimum díj</t>
  </si>
  <si>
    <t>M Ft</t>
  </si>
  <si>
    <t>Óra</t>
  </si>
  <si>
    <t>Óradíj</t>
  </si>
  <si>
    <t>Ajánlás Ft</t>
  </si>
  <si>
    <t>Ajánlott átlagos minimum*</t>
  </si>
  <si>
    <t>Az egyes árbevételi sávokhoz tartozó adatok és ennek alapján ajánlható átlagos minimum díjajánlás az alábbi.*</t>
  </si>
  <si>
    <t>Könyvvizsgálat díja/hó ÁFA nélkül</t>
  </si>
  <si>
    <t>Hónapok száma</t>
  </si>
  <si>
    <t>Növelő Ft</t>
  </si>
  <si>
    <t>Csökkentő Ft</t>
  </si>
  <si>
    <t>kedvezmények</t>
  </si>
  <si>
    <t>költségek, kockázatok</t>
  </si>
  <si>
    <t>Csak zöld, vagy sárga cellákba írjon! Az adatok mérleg, eredménykimutatás exportálás után töltődnek fel.</t>
  </si>
  <si>
    <t>Egyéb szempontok:</t>
  </si>
  <si>
    <t>Megnevezés /Ajánlás</t>
  </si>
  <si>
    <t>Könyvvizsgálat éves díja ÁFA nélkül</t>
  </si>
  <si>
    <t>Árkalkuláció</t>
  </si>
  <si>
    <t>KE-02-01</t>
  </si>
  <si>
    <t>a kamara ajánlásának figyelembe vételével</t>
  </si>
  <si>
    <t>Előző év*</t>
  </si>
  <si>
    <t>Tárgyév*</t>
  </si>
  <si>
    <t>* Ha valamelyik évben az adatok nem alkalmasak,  akkor törölje a cella tartalmát.</t>
  </si>
  <si>
    <t>Ajánlás</t>
  </si>
  <si>
    <t>KE-02-02</t>
  </si>
  <si>
    <t>Audit munka szakaszai</t>
  </si>
  <si>
    <t>Feladatok</t>
  </si>
  <si>
    <t>Ajánlat adás – Megbízás elfogadása</t>
  </si>
  <si>
    <t xml:space="preserve">Megbízás, ill. ügyfél elfogadásának/megtartásának mérlegelése és dokumentálása (etikai és függetlenségi követelményeknek való megfelelésre ható tények és körülmények feltárása). </t>
  </si>
  <si>
    <t>Előkészítés – adatok rögzítése</t>
  </si>
  <si>
    <t>Információk rögzítése a gazdálkodóról, a cégkivonat, a korábbi beszámolók, ill. egyéb források alapján</t>
  </si>
  <si>
    <t>KOCKÁZATBECSLÉS ÉS TERVEZÉS</t>
  </si>
  <si>
    <t>A vállalkozó és környezetének megismerése</t>
  </si>
  <si>
    <t>Előzetes analitikus elemzés és pénzügyi információk összegyűjtése</t>
  </si>
  <si>
    <t>ÉVKÖZI VIZSGÁLATI SZAKASZ</t>
  </si>
  <si>
    <t xml:space="preserve">Kockázatok azonosítása és felmérése a belső ellenőrzési és a releváns információs rendszeren keresztül   </t>
  </si>
  <si>
    <t>Audit stratégia és a könyvvizsgálati terv összeállítása</t>
  </si>
  <si>
    <t>(Tervezési dokumentum)</t>
  </si>
  <si>
    <t xml:space="preserve">KÖNYVVIZSGÁLATI BIZONYÍTÉKOK MEGSZERZÉSE </t>
  </si>
  <si>
    <t>ÉV VÉGI VIZSGÁLATI SZAKASZ + LELTÁR</t>
  </si>
  <si>
    <t>Könyvvizsgálati eljárások elvégzése (bizonyítékok összegyűjtése)</t>
  </si>
  <si>
    <t>Jogszabályi megfelelés ellenőrzése</t>
  </si>
  <si>
    <t>Véglegesítés, eredmények áttekintése és jelentés készítése, a szükséges belső konzultációk lebonyolítása és dokumentálása</t>
  </si>
  <si>
    <t>Archiválás (nem része a honoráriumnak)</t>
  </si>
  <si>
    <t>Összes szükséges óraráfordítás</t>
  </si>
  <si>
    <r>
      <t>·</t>
    </r>
    <r>
      <rPr>
        <sz val="7"/>
        <rFont val="Arial Narrow"/>
        <family val="2"/>
        <charset val="238"/>
      </rPr>
      <t xml:space="preserve">         </t>
    </r>
    <r>
      <rPr>
        <sz val="10"/>
        <rFont val="Arial Narrow"/>
        <family val="2"/>
        <charset val="238"/>
      </rPr>
      <t>Szabályozási környezet</t>
    </r>
  </si>
  <si>
    <r>
      <t>·</t>
    </r>
    <r>
      <rPr>
        <sz val="7"/>
        <rFont val="Arial Narrow"/>
        <family val="2"/>
        <charset val="238"/>
      </rPr>
      <t xml:space="preserve">         </t>
    </r>
    <r>
      <rPr>
        <sz val="10"/>
        <rFont val="Arial Narrow"/>
        <family val="2"/>
        <charset val="238"/>
      </rPr>
      <t>Szervezeti ábra, tulajdonosok megismerése, feltérképezése</t>
    </r>
  </si>
  <si>
    <r>
      <t>·</t>
    </r>
    <r>
      <rPr>
        <sz val="7"/>
        <rFont val="Arial Narrow"/>
        <family val="2"/>
        <charset val="238"/>
      </rPr>
      <t xml:space="preserve">         </t>
    </r>
    <r>
      <rPr>
        <sz val="10"/>
        <rFont val="Arial Narrow"/>
        <family val="2"/>
        <charset val="238"/>
      </rPr>
      <t>Társasági szerződés (alapító okirat)</t>
    </r>
  </si>
  <si>
    <r>
      <t>·</t>
    </r>
    <r>
      <rPr>
        <sz val="7"/>
        <rFont val="Arial Narrow"/>
        <family val="2"/>
        <charset val="238"/>
      </rPr>
      <t xml:space="preserve">         </t>
    </r>
    <r>
      <rPr>
        <sz val="10"/>
        <rFont val="Arial Narrow"/>
        <family val="2"/>
        <charset val="238"/>
      </rPr>
      <t>Kapcsolt vállalkozások megismerése, tranzakció típusok felmérése</t>
    </r>
  </si>
  <si>
    <r>
      <t>·</t>
    </r>
    <r>
      <rPr>
        <sz val="7"/>
        <rFont val="Arial Narrow"/>
        <family val="2"/>
        <charset val="238"/>
      </rPr>
      <t xml:space="preserve">         </t>
    </r>
    <r>
      <rPr>
        <sz val="10"/>
        <rFont val="Arial Narrow"/>
        <family val="2"/>
        <charset val="238"/>
      </rPr>
      <t>Főbb jogszabályok megismerése</t>
    </r>
  </si>
  <si>
    <r>
      <t>·</t>
    </r>
    <r>
      <rPr>
        <sz val="7"/>
        <rFont val="Arial Narrow"/>
        <family val="2"/>
        <charset val="238"/>
      </rPr>
      <t xml:space="preserve">         </t>
    </r>
    <r>
      <rPr>
        <sz val="10"/>
        <rFont val="Arial Narrow"/>
        <family val="2"/>
        <charset val="238"/>
      </rPr>
      <t>A számviteli politika főbb elemeinek megismerése</t>
    </r>
  </si>
  <si>
    <r>
      <t>·</t>
    </r>
    <r>
      <rPr>
        <sz val="7"/>
        <rFont val="Arial Narrow"/>
        <family val="2"/>
        <charset val="238"/>
      </rPr>
      <t xml:space="preserve">         </t>
    </r>
    <r>
      <rPr>
        <sz val="10"/>
        <rFont val="Arial Narrow"/>
        <family val="2"/>
        <charset val="238"/>
      </rPr>
      <t>Alkalmazott informatikai rendszer megnevezése</t>
    </r>
  </si>
  <si>
    <r>
      <t>·</t>
    </r>
    <r>
      <rPr>
        <sz val="7"/>
        <rFont val="Arial Narrow"/>
        <family val="2"/>
        <charset val="238"/>
      </rPr>
      <t xml:space="preserve">     </t>
    </r>
    <r>
      <rPr>
        <sz val="10"/>
        <rFont val="Arial Narrow"/>
        <family val="2"/>
        <charset val="238"/>
      </rPr>
      <t>Előző évi beszámoló, főkönyvi kivonat, pénzügyi tervek, csoportjelentések, vezetői kontrolling jelentések bekérése</t>
    </r>
  </si>
  <si>
    <r>
      <t>·</t>
    </r>
    <r>
      <rPr>
        <sz val="7"/>
        <rFont val="Arial Narrow"/>
        <family val="2"/>
        <charset val="238"/>
      </rPr>
      <t xml:space="preserve">     </t>
    </r>
    <r>
      <rPr>
        <sz val="10"/>
        <rFont val="Arial Narrow"/>
        <family val="2"/>
        <charset val="238"/>
      </rPr>
      <t>Összehasonlító elemzés elkészítése (a változások magyarázatára, majd az audit során kerül sor)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</si>
  <si>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>További, a gazdálkodó egység és környezetének megismerésére vonatkozó információk összegyűjtése (stratégia, finanszírozás, irányítás, belső szabályozottság, szabályzatok részletes megismerése, jelentős ügyletcsoportok (rutin és nem rutin), számlaegyenlegek és közzétételek azonosítása stb.)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</si>
  <si>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>Belső kontrollok felmérése, beleértve a kontrollkörnyezetet, a kontrolltevékenységeket, IT környezetet, stb.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</si>
  <si>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>Kockázatok azonosítása: pénzügyi kimutatás szintjén, eredendő kockázat és ellenőrzési kockázat beazonosítása ügyletcsoportonként és állításonként, az elvárt bizonyosság szintjének a meghatározása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</si>
  <si>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>Csalás kockázatának felmérése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</si>
  <si>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>Vállalkozás folytatása elv érvényesülésének és az erre vonatkozó esetleges kockázatoknak a felmérése, becslése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</si>
  <si>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>Pénzmosás és terrorizmus megelőzésére vonatkozó szabályok érvényesülése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</si>
  <si>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>Lényegesség, végrehajtási lényegesség és egyértelműen elhanyagolható hiba határértékeinek a meghatározása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</si>
  <si>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>Kontrolok hatékonyságára vonatkozó tesztek elvégzése (összhangban az előzetes audit stratégiával)</t>
    </r>
  </si>
  <si>
    <r>
      <t>·</t>
    </r>
    <r>
      <rPr>
        <sz val="7"/>
        <rFont val="Arial Narrow"/>
        <family val="2"/>
        <charset val="238"/>
      </rPr>
      <t xml:space="preserve">         </t>
    </r>
    <r>
      <rPr>
        <sz val="10"/>
        <rFont val="Arial Narrow"/>
        <family val="2"/>
        <charset val="238"/>
      </rPr>
      <t>Audit stratégia és a könyvvizsgálati terv összeállítása: ütemezés, könyvvizsgálati eljárások meghatározása a pénzügyi beszámoló egyes soraira a belső ellenőrzési kontrollok megléte és a beazonosított kockázatok alapján</t>
    </r>
  </si>
  <si>
    <r>
      <t>·</t>
    </r>
    <r>
      <rPr>
        <sz val="7"/>
        <rFont val="Arial Narrow"/>
        <family val="2"/>
        <charset val="238"/>
      </rPr>
      <t xml:space="preserve">         </t>
    </r>
    <r>
      <rPr>
        <sz val="10"/>
        <rFont val="Arial Narrow"/>
        <family val="2"/>
        <charset val="238"/>
      </rPr>
      <t>a kontrol tesztek eredményének kiértékelése, könyvvizsgálati terv ennek megfelelő módosítása</t>
    </r>
  </si>
  <si>
    <r>
      <t>·</t>
    </r>
    <r>
      <rPr>
        <sz val="7"/>
        <rFont val="Arial Narrow"/>
        <family val="2"/>
        <charset val="238"/>
      </rPr>
      <t xml:space="preserve">         </t>
    </r>
    <r>
      <rPr>
        <sz val="10"/>
        <rFont val="Arial Narrow"/>
        <family val="2"/>
        <charset val="238"/>
      </rPr>
      <t>Részletes audit munkaprogram (további könyvvizsgálati eljárások) összeállítása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</si>
  <si>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 xml:space="preserve">Részvétel a leltáron 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</si>
  <si>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>Munkaprogram végrehajtása:elemző eljárások, tételes (szubsztantív) tesztek, külső megerősítések, leltár feldolgozása, stb.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</si>
  <si>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>Konklúzió levonása az elvégzett eljárásokra, a jelentős könyvvizsgálati területekre összefoglaló készítése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</si>
  <si>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 xml:space="preserve">Főlapok elkészítése 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</si>
  <si>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>Ellenőrzés, hogy az elkészített beszámoló formája és tartalma megfelel-e az érvényes előírásoknak (számviteli törvény illetve, ha van, akkor a vonatkozó ágazati kormányrendelet, vagy egyéb jogszabályi követelményeknek)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</si>
  <si>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>Kiegészítő melléklet és üzleti jelentés ellenőrzése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</si>
  <si>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>Audit módosítások összeállítása és leellenőrzése a könyvelésben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</si>
  <si>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>A véglegesként kapott beszámoló összehasonlítása az auditált számokkal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</si>
  <si>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 xml:space="preserve">A könyvvizsgálat végrehajtásának összefoglaló dokumentumának elkészítése 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</si>
  <si>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>Teljességi nyilatkozat elkészítése, aláíratása, az Ügyvédi teljességi nyilatkozat bekérése, feldolgozása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</si>
  <si>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>Fordulónap utáni események vizsgálata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</si>
  <si>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>Könyvvizsgálat végrehajtásának ellenőrzési listája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</si>
  <si>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>Jelentés elkészítése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</si>
  <si>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>Záró megbeszélés az ügyféllel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</si>
  <si>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>Vezetői Levél témák összegyűjtése és a vezetői levél megírása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</si>
  <si>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>A dokumentáció teljes körűségének ellenőrzése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</si>
  <si>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>Az audit file archiválása</t>
    </r>
  </si>
  <si>
    <t>Sorsz.</t>
  </si>
  <si>
    <t>Forrás: https://www.mkvk.hu/szervezet/bizottsagok/szakertoi/kozlemenyek/konyvvizsgaloi_oradijak</t>
  </si>
  <si>
    <t xml:space="preserve">
</t>
  </si>
  <si>
    <t xml:space="preserve">
</t>
  </si>
  <si>
    <t>A Könyvvizsgálói kamara elnöksége 2019. december 13-án megtárgyalta és elfogadta a jogszabályi kötelezettségen alapuló könyvvizsgálói tevékenység ellátásáért járó díjtételek alsó határaira vonatkozó kamarai ajánlást.</t>
  </si>
  <si>
    <t xml:space="preserve">
</t>
  </si>
  <si>
    <t xml:space="preserve">"Tekintettel arra, hogy a fenti táblázatokban szereplő értékekhez átlagos értékek szolgáltak alapul, a minimális megbízási díj megállapításánál ezektől az értékektől +/- 30%-os eltérés is elfogadható. Ennek figyelembevételével az éves könyvvizsgálói megbízási díj ajánlott minimális összege (a díj alsó határa) 2020. január 1-jétől kezdődően 320 000 forint. (Kivéve azokat az eseteket, amikor a megbízó (vizsgálandó) társaság valamilyen okból ún. “alvó” társaság.)" </t>
  </si>
  <si>
    <t xml:space="preserve">"Felhívjuk könyvvizsgálók figyelmét arra, hogy az adatszolgáltatásból nyert óraszám és óradíj, aminek alapján Felhívjuk a kamarai tag könyvvizsgálók figyelmét arra, hogy a jelen ajánlás szerinti fenti táblázatokban található munkaóraszámok és óradíjak, aminek alapján a díjtételek alsó határára az ajánlás kidolgozásra került, pusztán segítséget kívánnak nyújtani a könyvvizsgálóknak a díjtárgyalásokhoz, de nem tekinthetők kötelező érvényűnek a díjazással kapcsolatos megállapodásoknál. " </t>
  </si>
  <si>
    <t>Kiemelések a közleményből:</t>
  </si>
  <si>
    <t>* A kamara által kiadott ajánlás sávos részletezéséhez képest, a DigitAudit/AudtDok moduljába további köztes sávokat szerkesztettünk, mert úgy ítéltük meg, hogy a kamara által megadott sávok részletezettsége elnagyolt. A kamara által megadott értéksávokat piros színnel jelöltük meg.</t>
  </si>
  <si>
    <t>Óraszám: Első audit*</t>
  </si>
  <si>
    <t>Óraszám: Követő évek*</t>
  </si>
  <si>
    <t>Megjegyzés, hivatkozás*</t>
  </si>
  <si>
    <t>*MÓDOSÍTANDÓ AZ ÜGYFÉL JELLEMZŐK ALAPJÁN</t>
  </si>
  <si>
    <t>KE;KN</t>
  </si>
  <si>
    <t>AC;AS</t>
  </si>
  <si>
    <t>AS;KK-03;KK-04</t>
  </si>
  <si>
    <t>AC-01</t>
  </si>
  <si>
    <t>KK-02</t>
  </si>
  <si>
    <t>KK-03</t>
  </si>
  <si>
    <t>KK-04</t>
  </si>
  <si>
    <t>KK-07</t>
  </si>
  <si>
    <t>AC;B-03</t>
  </si>
  <si>
    <t>B-03</t>
  </si>
  <si>
    <t>KK-05;
KK-05-01-KK-05-05</t>
  </si>
  <si>
    <t>KK-06;MP-08</t>
  </si>
  <si>
    <t>KK-09</t>
  </si>
  <si>
    <t>O-02</t>
  </si>
  <si>
    <t>KE-09</t>
  </si>
  <si>
    <t>KK-08</t>
  </si>
  <si>
    <t>MP-08</t>
  </si>
  <si>
    <t>KK10</t>
  </si>
  <si>
    <t>KM;KE</t>
  </si>
  <si>
    <t>KM-BI-10-1</t>
  </si>
  <si>
    <t>MP-01;MP-02</t>
  </si>
  <si>
    <t>B-03-01</t>
  </si>
  <si>
    <t>KI;KU</t>
  </si>
  <si>
    <t>KM;KE;O-01</t>
  </si>
  <si>
    <t>B</t>
  </si>
  <si>
    <t>Z-01 (BM 5.)</t>
  </si>
  <si>
    <t>B-06</t>
  </si>
  <si>
    <t>O-03</t>
  </si>
  <si>
    <t>B-07</t>
  </si>
  <si>
    <t>MP-02</t>
  </si>
  <si>
    <t>B-08</t>
  </si>
  <si>
    <t>Munkaterv</t>
  </si>
  <si>
    <t>KK-01;MP-01;MP-02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</si>
</sst>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F_t_-;\-* #,##0.00\ _F_t_-;_-* &quot;-&quot;??\ _F_t_-;_-@_-"/>
    <numFmt numFmtId="165" formatCode="_-* #,##0.00\ _F_t_._-;\-* #,##0.00\ _F_t_._-;_-* &quot;-&quot;??\ _F_t_._-;_-@_-"/>
    <numFmt numFmtId="166" formatCode="#,##0_ ;[Red]\-#,##0\ "/>
  </numFmts>
  <fonts count="48" x14ac:knownFonts="1">
    <font>
      <sz val="12"/>
      <name val="Arial CE"/>
      <charset val="238"/>
    </font>
    <font>
      <sz val="10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u/>
      <sz val="12"/>
      <color indexed="12"/>
      <name val="Arial CE"/>
      <charset val="238"/>
    </font>
    <font>
      <b/>
      <sz val="10"/>
      <color indexed="12"/>
      <name val="Arial Narrow"/>
      <family val="2"/>
      <charset val="238"/>
    </font>
    <font>
      <sz val="11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Arial"/>
      <family val="2"/>
    </font>
    <font>
      <u/>
      <sz val="10"/>
      <color indexed="12"/>
      <name val="Arial CE"/>
      <charset val="238"/>
    </font>
    <font>
      <sz val="11"/>
      <name val="Arial"/>
      <family val="2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Times New Roman CE"/>
      <charset val="238"/>
    </font>
    <font>
      <sz val="10"/>
      <name val="MS Sans Serif"/>
      <family val="2"/>
      <charset val="238"/>
    </font>
    <font>
      <sz val="11"/>
      <color indexed="56"/>
      <name val="Garamond"/>
      <family val="1"/>
      <charset val="238"/>
    </font>
    <font>
      <sz val="9"/>
      <name val="Arial"/>
      <family val="2"/>
      <charset val="238"/>
    </font>
    <font>
      <sz val="11"/>
      <name val="Times New Roman CE"/>
      <family val="1"/>
      <charset val="238"/>
    </font>
    <font>
      <u/>
      <sz val="10"/>
      <color indexed="12"/>
      <name val="Arial"/>
      <family val="2"/>
      <charset val="238"/>
    </font>
    <font>
      <b/>
      <sz val="11"/>
      <color indexed="8"/>
      <name val="Arial Narrow"/>
      <family val="2"/>
      <charset val="238"/>
    </font>
    <font>
      <b/>
      <sz val="10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u/>
      <sz val="10"/>
      <color indexed="12"/>
      <name val="Arial Narrow"/>
      <family val="2"/>
    </font>
    <font>
      <sz val="9"/>
      <name val="Arial Narrow"/>
      <family val="2"/>
      <charset val="238"/>
    </font>
    <font>
      <u/>
      <sz val="11"/>
      <color indexed="12"/>
      <name val="Arial CE"/>
      <charset val="238"/>
    </font>
    <font>
      <b/>
      <sz val="14"/>
      <color indexed="8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11"/>
      <name val="Arial Narrow"/>
      <family val="2"/>
      <charset val="238"/>
    </font>
    <font>
      <b/>
      <u/>
      <sz val="11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Arial Narrow"/>
      <family val="2"/>
      <charset val="238"/>
    </font>
    <font>
      <sz val="11"/>
      <color rgb="FFFFFFFF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i/>
      <sz val="9"/>
      <color rgb="FF000000"/>
      <name val="Arial"/>
      <family val="2"/>
      <charset val="238"/>
    </font>
    <font>
      <b/>
      <sz val="11"/>
      <color rgb="FF301D0F"/>
      <name val="Arial"/>
      <family val="2"/>
      <charset val="238"/>
    </font>
    <font>
      <sz val="7"/>
      <name val="Arial Narrow"/>
      <family val="2"/>
      <charset val="238"/>
    </font>
    <font>
      <b/>
      <i/>
      <u/>
      <sz val="10"/>
      <name val="Arial Narrow"/>
      <family val="2"/>
      <charset val="238"/>
    </font>
    <font>
      <sz val="11"/>
      <color rgb="FFFF0000"/>
      <name val="Arial Narrow"/>
      <family val="2"/>
      <charset val="238"/>
    </font>
    <font>
      <b/>
      <i/>
      <sz val="11"/>
      <color theme="1"/>
      <name val="Arial Narrow"/>
      <family val="2"/>
      <charset val="238"/>
    </font>
    <font>
      <b/>
      <sz val="12"/>
      <color rgb="FFFF0000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</borders>
  <cellStyleXfs count="46">
    <xf numFmtId="0" fontId="0" fillId="0" borderId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1" fillId="0" borderId="0">
      <alignment vertical="top"/>
    </xf>
    <xf numFmtId="0" fontId="32" fillId="0" borderId="0"/>
    <xf numFmtId="0" fontId="10" fillId="0" borderId="0"/>
    <xf numFmtId="0" fontId="34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35" fillId="0" borderId="0"/>
    <xf numFmtId="0" fontId="36" fillId="0" borderId="0"/>
    <xf numFmtId="0" fontId="36" fillId="0" borderId="0"/>
    <xf numFmtId="0" fontId="36" fillId="0" borderId="0"/>
    <xf numFmtId="0" fontId="8" fillId="0" borderId="0"/>
    <xf numFmtId="0" fontId="12" fillId="0" borderId="0"/>
    <xf numFmtId="0" fontId="11" fillId="0" borderId="0"/>
    <xf numFmtId="0" fontId="7" fillId="0" borderId="0"/>
    <xf numFmtId="0" fontId="1" fillId="0" borderId="0">
      <alignment vertical="top"/>
    </xf>
    <xf numFmtId="0" fontId="6" fillId="0" borderId="0"/>
    <xf numFmtId="0" fontId="37" fillId="0" borderId="0"/>
    <xf numFmtId="0" fontId="12" fillId="0" borderId="0"/>
    <xf numFmtId="0" fontId="16" fillId="0" borderId="0"/>
    <xf numFmtId="0" fontId="6" fillId="0" borderId="0"/>
    <xf numFmtId="0" fontId="13" fillId="0" borderId="0"/>
    <xf numFmtId="0" fontId="12" fillId="0" borderId="0"/>
    <xf numFmtId="0" fontId="1" fillId="0" borderId="0"/>
    <xf numFmtId="0" fontId="13" fillId="0" borderId="0"/>
    <xf numFmtId="0" fontId="1" fillId="0" borderId="0">
      <alignment vertical="top"/>
    </xf>
    <xf numFmtId="0" fontId="1" fillId="0" borderId="0">
      <alignment vertical="top"/>
    </xf>
    <xf numFmtId="0" fontId="13" fillId="0" borderId="0"/>
    <xf numFmtId="0" fontId="13" fillId="0" borderId="0"/>
    <xf numFmtId="0" fontId="14" fillId="0" borderId="0"/>
    <xf numFmtId="0" fontId="12" fillId="0" borderId="0"/>
    <xf numFmtId="9" fontId="12" fillId="0" borderId="0" applyFont="0" applyFill="0" applyBorder="0" applyAlignment="0" applyProtection="0"/>
  </cellStyleXfs>
  <cellXfs count="155">
    <xf numFmtId="0" fontId="0" fillId="0" borderId="0" xfId="0"/>
    <xf numFmtId="0" fontId="1" fillId="2" borderId="0" xfId="0" applyFont="1" applyFill="1" applyBorder="1"/>
    <xf numFmtId="0" fontId="2" fillId="4" borderId="0" xfId="0" applyFont="1" applyFill="1"/>
    <xf numFmtId="0" fontId="5" fillId="2" borderId="0" xfId="7" applyFont="1" applyFill="1" applyAlignment="1" applyProtection="1"/>
    <xf numFmtId="0" fontId="39" fillId="0" borderId="0" xfId="0" applyFont="1"/>
    <xf numFmtId="0" fontId="17" fillId="0" borderId="0" xfId="0" applyFont="1"/>
    <xf numFmtId="0" fontId="0" fillId="0" borderId="0" xfId="0" quotePrefix="1"/>
    <xf numFmtId="0" fontId="18" fillId="0" borderId="0" xfId="0" applyFont="1"/>
    <xf numFmtId="3" fontId="17" fillId="0" borderId="0" xfId="0" applyNumberFormat="1" applyFont="1"/>
    <xf numFmtId="0" fontId="21" fillId="3" borderId="0" xfId="42" applyFont="1" applyFill="1" applyBorder="1" applyAlignment="1">
      <alignment horizontal="left" vertical="top"/>
    </xf>
    <xf numFmtId="14" fontId="21" fillId="4" borderId="1" xfId="15" applyNumberFormat="1" applyFont="1" applyFill="1" applyBorder="1" applyAlignment="1">
      <alignment horizontal="left"/>
    </xf>
    <xf numFmtId="0" fontId="3" fillId="0" borderId="0" xfId="0" applyFont="1" applyFill="1" applyBorder="1"/>
    <xf numFmtId="0" fontId="21" fillId="3" borderId="0" xfId="42" applyFont="1" applyFill="1" applyBorder="1" applyAlignment="1">
      <alignment horizontal="left" vertical="top" wrapText="1"/>
    </xf>
    <xf numFmtId="0" fontId="21" fillId="3" borderId="1" xfId="42" applyFont="1" applyFill="1" applyBorder="1" applyAlignment="1">
      <alignment horizontal="left" vertical="top"/>
    </xf>
    <xf numFmtId="0" fontId="2" fillId="0" borderId="0" xfId="0" applyFont="1" applyFill="1" applyBorder="1"/>
    <xf numFmtId="0" fontId="38" fillId="0" borderId="2" xfId="14" applyFont="1" applyFill="1" applyBorder="1"/>
    <xf numFmtId="0" fontId="2" fillId="0" borderId="3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 applyAlignment="1"/>
    <xf numFmtId="0" fontId="3" fillId="0" borderId="5" xfId="0" applyFont="1" applyFill="1" applyBorder="1" applyAlignment="1"/>
    <xf numFmtId="0" fontId="22" fillId="3" borderId="1" xfId="21" applyFont="1" applyFill="1" applyBorder="1" applyAlignment="1">
      <alignment horizontal="left" vertical="top"/>
    </xf>
    <xf numFmtId="0" fontId="40" fillId="2" borderId="0" xfId="7" applyFont="1" applyFill="1" applyAlignment="1" applyProtection="1"/>
    <xf numFmtId="166" fontId="3" fillId="0" borderId="6" xfId="0" applyNumberFormat="1" applyFont="1" applyFill="1" applyBorder="1"/>
    <xf numFmtId="0" fontId="3" fillId="0" borderId="7" xfId="0" applyFont="1" applyFill="1" applyBorder="1" applyAlignment="1">
      <alignment horizontal="center"/>
    </xf>
    <xf numFmtId="0" fontId="21" fillId="3" borderId="8" xfId="42" applyFont="1" applyFill="1" applyBorder="1" applyAlignment="1">
      <alignment horizontal="left" vertical="top" wrapText="1"/>
    </xf>
    <xf numFmtId="0" fontId="3" fillId="0" borderId="9" xfId="0" applyFont="1" applyFill="1" applyBorder="1"/>
    <xf numFmtId="0" fontId="3" fillId="0" borderId="8" xfId="0" applyFont="1" applyFill="1" applyBorder="1"/>
    <xf numFmtId="0" fontId="38" fillId="0" borderId="10" xfId="14" applyFont="1" applyFill="1" applyBorder="1" applyAlignment="1">
      <alignment horizontal="center" wrapText="1"/>
    </xf>
    <xf numFmtId="0" fontId="2" fillId="0" borderId="10" xfId="0" applyFont="1" applyFill="1" applyBorder="1"/>
    <xf numFmtId="0" fontId="21" fillId="2" borderId="11" xfId="0" applyFont="1" applyFill="1" applyBorder="1" applyAlignment="1">
      <alignment horizontal="center"/>
    </xf>
    <xf numFmtId="166" fontId="3" fillId="0" borderId="6" xfId="0" applyNumberFormat="1" applyFont="1" applyFill="1" applyBorder="1" applyAlignment="1">
      <alignment horizontal="right"/>
    </xf>
    <xf numFmtId="0" fontId="38" fillId="0" borderId="0" xfId="0" applyFont="1"/>
    <xf numFmtId="166" fontId="3" fillId="0" borderId="0" xfId="0" applyNumberFormat="1" applyFont="1" applyFill="1" applyBorder="1" applyAlignment="1">
      <alignment horizontal="right"/>
    </xf>
    <xf numFmtId="0" fontId="24" fillId="2" borderId="0" xfId="0" applyFont="1" applyFill="1" applyBorder="1"/>
    <xf numFmtId="0" fontId="32" fillId="0" borderId="0" xfId="14" applyFont="1" applyFill="1" applyBorder="1"/>
    <xf numFmtId="0" fontId="32" fillId="0" borderId="3" xfId="14" applyFont="1" applyFill="1" applyBorder="1"/>
    <xf numFmtId="0" fontId="2" fillId="0" borderId="2" xfId="0" applyFont="1" applyFill="1" applyBorder="1"/>
    <xf numFmtId="0" fontId="32" fillId="0" borderId="10" xfId="14" applyFont="1" applyFill="1" applyBorder="1"/>
    <xf numFmtId="3" fontId="32" fillId="0" borderId="10" xfId="14" applyNumberFormat="1" applyFont="1" applyFill="1" applyBorder="1"/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left"/>
    </xf>
    <xf numFmtId="166" fontId="3" fillId="0" borderId="16" xfId="0" applyNumberFormat="1" applyFont="1" applyFill="1" applyBorder="1" applyAlignment="1">
      <alignment horizontal="right"/>
    </xf>
    <xf numFmtId="0" fontId="3" fillId="0" borderId="17" xfId="0" applyFont="1" applyFill="1" applyBorder="1" applyAlignment="1">
      <alignment horizontal="left"/>
    </xf>
    <xf numFmtId="0" fontId="21" fillId="3" borderId="18" xfId="42" applyFont="1" applyFill="1" applyBorder="1" applyAlignment="1">
      <alignment horizontal="left" vertical="top" wrapText="1"/>
    </xf>
    <xf numFmtId="0" fontId="3" fillId="0" borderId="19" xfId="0" applyFont="1" applyFill="1" applyBorder="1"/>
    <xf numFmtId="0" fontId="3" fillId="0" borderId="20" xfId="0" applyFont="1" applyFill="1" applyBorder="1"/>
    <xf numFmtId="0" fontId="3" fillId="0" borderId="20" xfId="0" applyFont="1" applyFill="1" applyBorder="1" applyAlignment="1">
      <alignment horizontal="right"/>
    </xf>
    <xf numFmtId="166" fontId="3" fillId="0" borderId="20" xfId="0" applyNumberFormat="1" applyFont="1" applyFill="1" applyBorder="1" applyAlignment="1">
      <alignment horizontal="right"/>
    </xf>
    <xf numFmtId="166" fontId="3" fillId="0" borderId="21" xfId="0" applyNumberFormat="1" applyFont="1" applyFill="1" applyBorder="1" applyAlignment="1">
      <alignment horizontal="right"/>
    </xf>
    <xf numFmtId="166" fontId="3" fillId="0" borderId="16" xfId="0" applyNumberFormat="1" applyFont="1" applyFill="1" applyBorder="1"/>
    <xf numFmtId="0" fontId="3" fillId="0" borderId="18" xfId="0" applyFont="1" applyFill="1" applyBorder="1"/>
    <xf numFmtId="166" fontId="3" fillId="0" borderId="21" xfId="0" applyNumberFormat="1" applyFont="1" applyFill="1" applyBorder="1"/>
    <xf numFmtId="0" fontId="3" fillId="0" borderId="18" xfId="0" applyFont="1" applyFill="1" applyBorder="1" applyAlignment="1">
      <alignment horizontal="right"/>
    </xf>
    <xf numFmtId="0" fontId="3" fillId="5" borderId="19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left"/>
    </xf>
    <xf numFmtId="0" fontId="3" fillId="0" borderId="23" xfId="0" applyFont="1" applyFill="1" applyBorder="1" applyAlignment="1">
      <alignment horizontal="right"/>
    </xf>
    <xf numFmtId="0" fontId="27" fillId="5" borderId="24" xfId="0" applyFont="1" applyFill="1" applyBorder="1"/>
    <xf numFmtId="0" fontId="27" fillId="5" borderId="9" xfId="0" applyFont="1" applyFill="1" applyBorder="1"/>
    <xf numFmtId="0" fontId="28" fillId="5" borderId="25" xfId="0" applyFont="1" applyFill="1" applyBorder="1" applyAlignment="1">
      <alignment horizontal="left"/>
    </xf>
    <xf numFmtId="0" fontId="28" fillId="5" borderId="26" xfId="0" applyFont="1" applyFill="1" applyBorder="1"/>
    <xf numFmtId="0" fontId="3" fillId="0" borderId="0" xfId="0" applyFont="1" applyFill="1" applyBorder="1" applyAlignment="1"/>
    <xf numFmtId="0" fontId="20" fillId="3" borderId="27" xfId="21" applyFont="1" applyFill="1" applyBorder="1"/>
    <xf numFmtId="0" fontId="3" fillId="0" borderId="28" xfId="0" applyFont="1" applyFill="1" applyBorder="1"/>
    <xf numFmtId="0" fontId="3" fillId="0" borderId="29" xfId="0" applyFont="1" applyFill="1" applyBorder="1"/>
    <xf numFmtId="0" fontId="20" fillId="3" borderId="2" xfId="21" applyFont="1" applyFill="1" applyBorder="1"/>
    <xf numFmtId="0" fontId="21" fillId="3" borderId="2" xfId="42" applyFont="1" applyFill="1" applyBorder="1" applyAlignment="1">
      <alignment horizontal="left" vertical="top"/>
    </xf>
    <xf numFmtId="0" fontId="3" fillId="0" borderId="3" xfId="0" applyFont="1" applyFill="1" applyBorder="1" applyAlignment="1"/>
    <xf numFmtId="0" fontId="21" fillId="4" borderId="2" xfId="42" applyFont="1" applyFill="1" applyBorder="1" applyAlignment="1">
      <alignment horizontal="left" vertical="center"/>
    </xf>
    <xf numFmtId="166" fontId="28" fillId="0" borderId="2" xfId="0" applyNumberFormat="1" applyFont="1" applyFill="1" applyBorder="1" applyAlignment="1">
      <alignment horizontal="left"/>
    </xf>
    <xf numFmtId="166" fontId="3" fillId="0" borderId="3" xfId="0" applyNumberFormat="1" applyFont="1" applyFill="1" applyBorder="1" applyAlignment="1">
      <alignment horizontal="right"/>
    </xf>
    <xf numFmtId="0" fontId="41" fillId="0" borderId="0" xfId="0" applyFont="1"/>
    <xf numFmtId="166" fontId="3" fillId="4" borderId="35" xfId="0" applyNumberFormat="1" applyFont="1" applyFill="1" applyBorder="1"/>
    <xf numFmtId="166" fontId="3" fillId="4" borderId="16" xfId="0" applyNumberFormat="1" applyFont="1" applyFill="1" applyBorder="1"/>
    <xf numFmtId="0" fontId="1" fillId="0" borderId="37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 indent="2"/>
    </xf>
    <xf numFmtId="0" fontId="1" fillId="0" borderId="6" xfId="0" applyFont="1" applyBorder="1" applyAlignment="1">
      <alignment horizontal="left" vertical="center" wrapText="1" indent="1"/>
    </xf>
    <xf numFmtId="0" fontId="24" fillId="0" borderId="0" xfId="0" applyFont="1" applyAlignment="1">
      <alignment horizontal="left" vertical="center"/>
    </xf>
    <xf numFmtId="0" fontId="30" fillId="0" borderId="0" xfId="0" applyFont="1"/>
    <xf numFmtId="0" fontId="1" fillId="0" borderId="0" xfId="0" applyFont="1" applyAlignment="1">
      <alignment horizontal="justify" vertical="center"/>
    </xf>
    <xf numFmtId="0" fontId="21" fillId="0" borderId="37" xfId="0" applyFont="1" applyBorder="1" applyAlignment="1">
      <alignment horizontal="left" vertical="center" wrapText="1"/>
    </xf>
    <xf numFmtId="0" fontId="21" fillId="0" borderId="6" xfId="0" applyFont="1" applyBorder="1" applyAlignment="1">
      <alignment horizontal="left" vertical="center" wrapText="1"/>
    </xf>
    <xf numFmtId="0" fontId="31" fillId="0" borderId="6" xfId="0" applyFont="1" applyBorder="1" applyAlignment="1">
      <alignment vertical="center" wrapText="1"/>
    </xf>
    <xf numFmtId="0" fontId="31" fillId="0" borderId="6" xfId="0" applyFont="1" applyFill="1" applyBorder="1" applyAlignment="1">
      <alignment horizontal="left" vertical="center"/>
    </xf>
    <xf numFmtId="0" fontId="31" fillId="0" borderId="6" xfId="0" applyFont="1" applyFill="1" applyBorder="1" applyAlignment="1">
      <alignment horizontal="center" vertical="center" wrapText="1"/>
    </xf>
    <xf numFmtId="0" fontId="31" fillId="0" borderId="43" xfId="0" applyFont="1" applyFill="1" applyBorder="1" applyAlignment="1">
      <alignment horizontal="left" vertical="center"/>
    </xf>
    <xf numFmtId="0" fontId="31" fillId="0" borderId="43" xfId="0" applyFont="1" applyFill="1" applyBorder="1" applyAlignment="1">
      <alignment horizontal="left" vertical="center" wrapText="1"/>
    </xf>
    <xf numFmtId="0" fontId="31" fillId="0" borderId="43" xfId="0" applyFont="1" applyFill="1" applyBorder="1" applyAlignment="1">
      <alignment horizontal="center" vertical="center" wrapText="1"/>
    </xf>
    <xf numFmtId="0" fontId="31" fillId="0" borderId="44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 wrapText="1"/>
    </xf>
    <xf numFmtId="0" fontId="31" fillId="0" borderId="36" xfId="0" applyFont="1" applyFill="1" applyBorder="1" applyAlignment="1">
      <alignment horizontal="center" vertical="center" wrapText="1"/>
    </xf>
    <xf numFmtId="0" fontId="21" fillId="0" borderId="38" xfId="0" applyFont="1" applyBorder="1" applyAlignment="1">
      <alignment horizontal="center" vertical="center" wrapText="1"/>
    </xf>
    <xf numFmtId="0" fontId="21" fillId="0" borderId="40" xfId="0" applyFont="1" applyBorder="1" applyAlignment="1">
      <alignment horizontal="center" vertical="center" wrapText="1"/>
    </xf>
    <xf numFmtId="0" fontId="21" fillId="0" borderId="42" xfId="0" applyFont="1" applyBorder="1" applyAlignment="1">
      <alignment horizontal="center" vertical="center" wrapText="1"/>
    </xf>
    <xf numFmtId="0" fontId="44" fillId="0" borderId="6" xfId="0" applyFont="1" applyBorder="1" applyAlignment="1">
      <alignment horizontal="left" vertical="center" wrapText="1"/>
    </xf>
    <xf numFmtId="0" fontId="32" fillId="0" borderId="2" xfId="14" applyFont="1" applyFill="1" applyBorder="1" applyAlignment="1">
      <alignment horizontal="justify" wrapText="1"/>
    </xf>
    <xf numFmtId="0" fontId="32" fillId="0" borderId="0" xfId="14" applyFont="1" applyFill="1" applyBorder="1" applyAlignment="1">
      <alignment horizontal="justify" wrapText="1"/>
    </xf>
    <xf numFmtId="0" fontId="32" fillId="0" borderId="3" xfId="14" applyFont="1" applyFill="1" applyBorder="1" applyAlignment="1">
      <alignment horizontal="justify" wrapText="1"/>
    </xf>
    <xf numFmtId="0" fontId="4" fillId="0" borderId="2" xfId="7" applyFill="1" applyBorder="1" applyAlignment="1" applyProtection="1">
      <alignment vertical="center" wrapText="1"/>
    </xf>
    <xf numFmtId="0" fontId="25" fillId="0" borderId="0" xfId="7" applyFont="1" applyFill="1" applyBorder="1" applyAlignment="1" applyProtection="1">
      <alignment vertical="center" wrapText="1"/>
    </xf>
    <xf numFmtId="0" fontId="25" fillId="0" borderId="3" xfId="7" applyFont="1" applyFill="1" applyBorder="1" applyAlignment="1" applyProtection="1">
      <alignment vertical="center" wrapText="1"/>
    </xf>
    <xf numFmtId="0" fontId="32" fillId="4" borderId="10" xfId="14" applyFont="1" applyFill="1" applyBorder="1"/>
    <xf numFmtId="3" fontId="32" fillId="4" borderId="10" xfId="14" applyNumberFormat="1" applyFont="1" applyFill="1" applyBorder="1"/>
    <xf numFmtId="0" fontId="1" fillId="2" borderId="0" xfId="0" applyFont="1" applyFill="1" applyBorder="1" applyAlignment="1">
      <alignment wrapText="1"/>
    </xf>
    <xf numFmtId="14" fontId="38" fillId="0" borderId="2" xfId="14" applyNumberFormat="1" applyFont="1" applyFill="1" applyBorder="1" applyAlignment="1">
      <alignment horizontal="center"/>
    </xf>
    <xf numFmtId="0" fontId="45" fillId="0" borderId="10" xfId="14" applyFont="1" applyFill="1" applyBorder="1"/>
    <xf numFmtId="0" fontId="45" fillId="0" borderId="10" xfId="0" applyFont="1" applyFill="1" applyBorder="1"/>
    <xf numFmtId="3" fontId="45" fillId="0" borderId="10" xfId="14" applyNumberFormat="1" applyFont="1" applyFill="1" applyBorder="1"/>
    <xf numFmtId="0" fontId="45" fillId="4" borderId="10" xfId="14" applyFont="1" applyFill="1" applyBorder="1"/>
    <xf numFmtId="3" fontId="45" fillId="4" borderId="10" xfId="14" applyNumberFormat="1" applyFont="1" applyFill="1" applyBorder="1"/>
    <xf numFmtId="3" fontId="32" fillId="0" borderId="0" xfId="14" applyNumberFormat="1" applyFont="1" applyFill="1" applyBorder="1"/>
    <xf numFmtId="0" fontId="31" fillId="0" borderId="46" xfId="0" applyFont="1" applyFill="1" applyBorder="1" applyAlignment="1">
      <alignment horizontal="center" vertical="center" wrapText="1"/>
    </xf>
    <xf numFmtId="0" fontId="31" fillId="0" borderId="36" xfId="17" applyFont="1" applyFill="1" applyBorder="1" applyAlignment="1">
      <alignment horizontal="center" vertical="center" wrapText="1"/>
    </xf>
    <xf numFmtId="0" fontId="47" fillId="4" borderId="0" xfId="0" applyFont="1" applyFill="1" applyAlignment="1"/>
    <xf numFmtId="0" fontId="1" fillId="4" borderId="37" xfId="17" applyFont="1" applyFill="1" applyBorder="1" applyAlignment="1">
      <alignment horizontal="center" vertical="center" wrapText="1"/>
    </xf>
    <xf numFmtId="0" fontId="1" fillId="4" borderId="45" xfId="17" applyFont="1" applyFill="1" applyBorder="1" applyAlignment="1">
      <alignment horizontal="center" vertical="center" wrapText="1"/>
    </xf>
    <xf numFmtId="0" fontId="31" fillId="4" borderId="39" xfId="17" applyFont="1" applyFill="1" applyBorder="1" applyAlignment="1">
      <alignment horizontal="center" vertical="center" wrapText="1"/>
    </xf>
    <xf numFmtId="0" fontId="1" fillId="2" borderId="0" xfId="17" applyFont="1" applyFill="1" applyBorder="1"/>
    <xf numFmtId="0" fontId="1" fillId="4" borderId="6" xfId="17" applyFont="1" applyFill="1" applyBorder="1" applyAlignment="1">
      <alignment horizontal="center" vertical="center" wrapText="1"/>
    </xf>
    <xf numFmtId="0" fontId="1" fillId="4" borderId="26" xfId="17" applyFont="1" applyFill="1" applyBorder="1" applyAlignment="1">
      <alignment horizontal="center" vertical="center" wrapText="1"/>
    </xf>
    <xf numFmtId="0" fontId="31" fillId="4" borderId="41" xfId="17" applyFont="1" applyFill="1" applyBorder="1" applyAlignment="1">
      <alignment horizontal="center" vertical="center" wrapText="1"/>
    </xf>
    <xf numFmtId="0" fontId="21" fillId="4" borderId="6" xfId="17" applyFont="1" applyFill="1" applyBorder="1" applyAlignment="1">
      <alignment horizontal="center" vertical="center" wrapText="1"/>
    </xf>
    <xf numFmtId="0" fontId="21" fillId="4" borderId="26" xfId="17" applyFont="1" applyFill="1" applyBorder="1" applyAlignment="1">
      <alignment horizontal="center" vertical="center" wrapText="1"/>
    </xf>
    <xf numFmtId="0" fontId="32" fillId="0" borderId="2" xfId="14" applyFont="1" applyFill="1" applyBorder="1" applyAlignment="1">
      <alignment horizontal="justify" wrapText="1"/>
    </xf>
    <xf numFmtId="0" fontId="32" fillId="0" borderId="0" xfId="14" applyFont="1" applyFill="1" applyBorder="1" applyAlignment="1">
      <alignment horizontal="justify" wrapText="1"/>
    </xf>
    <xf numFmtId="0" fontId="32" fillId="0" borderId="3" xfId="14" applyFont="1" applyFill="1" applyBorder="1" applyAlignment="1">
      <alignment horizontal="justify" wrapText="1"/>
    </xf>
    <xf numFmtId="0" fontId="38" fillId="0" borderId="2" xfId="14" applyFont="1" applyFill="1" applyBorder="1" applyAlignment="1">
      <alignment wrapText="1"/>
    </xf>
    <xf numFmtId="0" fontId="38" fillId="0" borderId="0" xfId="14" applyFont="1" applyFill="1" applyBorder="1" applyAlignment="1">
      <alignment wrapText="1"/>
    </xf>
    <xf numFmtId="0" fontId="38" fillId="0" borderId="3" xfId="14" applyFont="1" applyFill="1" applyBorder="1" applyAlignment="1">
      <alignment wrapText="1"/>
    </xf>
    <xf numFmtId="0" fontId="46" fillId="0" borderId="2" xfId="14" applyFont="1" applyFill="1" applyBorder="1" applyAlignment="1">
      <alignment horizontal="justify" wrapText="1"/>
    </xf>
    <xf numFmtId="0" fontId="46" fillId="0" borderId="0" xfId="14" applyFont="1" applyFill="1" applyBorder="1" applyAlignment="1">
      <alignment horizontal="justify" wrapText="1"/>
    </xf>
    <xf numFmtId="0" fontId="46" fillId="0" borderId="3" xfId="14" applyFont="1" applyFill="1" applyBorder="1" applyAlignment="1">
      <alignment horizontal="justify" wrapText="1"/>
    </xf>
    <xf numFmtId="0" fontId="38" fillId="0" borderId="1" xfId="14" applyFont="1" applyFill="1" applyBorder="1" applyAlignment="1">
      <alignment horizontal="center" vertical="center" wrapText="1"/>
    </xf>
    <xf numFmtId="0" fontId="38" fillId="0" borderId="5" xfId="14" applyFont="1" applyFill="1" applyBorder="1" applyAlignment="1">
      <alignment horizontal="center" vertical="center" wrapText="1"/>
    </xf>
    <xf numFmtId="0" fontId="4" fillId="0" borderId="2" xfId="7" applyFill="1" applyBorder="1" applyAlignment="1" applyProtection="1">
      <alignment vertical="center" wrapText="1"/>
    </xf>
    <xf numFmtId="0" fontId="4" fillId="0" borderId="0" xfId="7" applyFill="1" applyBorder="1" applyAlignment="1" applyProtection="1">
      <alignment vertical="center" wrapText="1"/>
    </xf>
    <xf numFmtId="0" fontId="4" fillId="0" borderId="3" xfId="7" applyFill="1" applyBorder="1" applyAlignment="1" applyProtection="1">
      <alignment vertical="center" wrapText="1"/>
    </xf>
    <xf numFmtId="0" fontId="26" fillId="3" borderId="2" xfId="21" applyFont="1" applyFill="1" applyBorder="1" applyAlignment="1">
      <alignment horizontal="center"/>
    </xf>
    <xf numFmtId="0" fontId="26" fillId="3" borderId="0" xfId="21" applyFont="1" applyFill="1" applyBorder="1" applyAlignment="1">
      <alignment horizontal="center"/>
    </xf>
    <xf numFmtId="0" fontId="26" fillId="3" borderId="3" xfId="21" applyFont="1" applyFill="1" applyBorder="1" applyAlignment="1">
      <alignment horizontal="center"/>
    </xf>
    <xf numFmtId="0" fontId="3" fillId="0" borderId="30" xfId="0" applyFont="1" applyFill="1" applyBorder="1" applyAlignment="1">
      <alignment horizontal="center"/>
    </xf>
    <xf numFmtId="0" fontId="3" fillId="0" borderId="33" xfId="0" applyFont="1" applyFill="1" applyBorder="1" applyAlignment="1">
      <alignment horizontal="center"/>
    </xf>
    <xf numFmtId="0" fontId="3" fillId="0" borderId="34" xfId="0" applyFont="1" applyFill="1" applyBorder="1" applyAlignment="1">
      <alignment horizontal="center"/>
    </xf>
    <xf numFmtId="0" fontId="29" fillId="0" borderId="27" xfId="0" applyFont="1" applyFill="1" applyBorder="1" applyAlignment="1">
      <alignment horizontal="center" vertical="center"/>
    </xf>
    <xf numFmtId="0" fontId="29" fillId="0" borderId="28" xfId="0" applyFont="1" applyFill="1" applyBorder="1" applyAlignment="1">
      <alignment horizontal="center" vertical="center"/>
    </xf>
    <xf numFmtId="0" fontId="29" fillId="0" borderId="23" xfId="0" applyFont="1" applyFill="1" applyBorder="1" applyAlignment="1">
      <alignment horizontal="center" vertical="center"/>
    </xf>
    <xf numFmtId="0" fontId="29" fillId="0" borderId="31" xfId="0" applyFont="1" applyFill="1" applyBorder="1" applyAlignment="1">
      <alignment horizontal="center" vertical="center"/>
    </xf>
    <xf numFmtId="0" fontId="29" fillId="0" borderId="32" xfId="0" applyFont="1" applyFill="1" applyBorder="1" applyAlignment="1">
      <alignment horizontal="center" vertical="center"/>
    </xf>
    <xf numFmtId="0" fontId="29" fillId="0" borderId="22" xfId="0" applyFont="1" applyFill="1" applyBorder="1" applyAlignment="1">
      <alignment horizontal="center" vertical="center"/>
    </xf>
    <xf numFmtId="0" fontId="42" fillId="0" borderId="2" xfId="0" applyFont="1" applyBorder="1" applyAlignment="1">
      <alignment vertical="center" wrapText="1"/>
    </xf>
    <xf numFmtId="0" fontId="42" fillId="0" borderId="0" xfId="0" applyFont="1" applyBorder="1" applyAlignment="1">
      <alignment vertical="center" wrapText="1"/>
    </xf>
    <xf numFmtId="0" fontId="42" fillId="0" borderId="3" xfId="0" applyFont="1" applyBorder="1" applyAlignment="1">
      <alignment vertical="center" wrapText="1"/>
    </xf>
  </cellXfs>
  <cellStyles count="46">
    <cellStyle name="Ezres 2" xfId="1"/>
    <cellStyle name="Ezres 2 2" xfId="2"/>
    <cellStyle name="Ezres 3" xfId="3"/>
    <cellStyle name="Ezres 3 2" xfId="4"/>
    <cellStyle name="Ezres 4" xfId="5"/>
    <cellStyle name="Ezres 4 2" xfId="6"/>
    <cellStyle name="Hivatkozás" xfId="7" builtinId="8"/>
    <cellStyle name="Hivatkozás 2" xfId="8"/>
    <cellStyle name="Hivatkozás 2 2" xfId="9"/>
    <cellStyle name="Hivatkozás 3" xfId="10"/>
    <cellStyle name="Hivatkozás 4" xfId="11"/>
    <cellStyle name="Hivatkozás 4 2" xfId="12"/>
    <cellStyle name="Normál" xfId="0" builtinId="0"/>
    <cellStyle name="Normál 10" xfId="13"/>
    <cellStyle name="Normál 11" xfId="14"/>
    <cellStyle name="Normál 12" xfId="15"/>
    <cellStyle name="Normal 2" xfId="16"/>
    <cellStyle name="Normál 2" xfId="17"/>
    <cellStyle name="Normál 2 2" xfId="18"/>
    <cellStyle name="Normál 2 3" xfId="19"/>
    <cellStyle name="Normál 2 4" xfId="20"/>
    <cellStyle name="Normál 2 5" xfId="21"/>
    <cellStyle name="Normál 2 6" xfId="22"/>
    <cellStyle name="Normál 2 7" xfId="23"/>
    <cellStyle name="Normál 2 8" xfId="24"/>
    <cellStyle name="Normál 2_Alapa" xfId="25"/>
    <cellStyle name="Normál 3" xfId="26"/>
    <cellStyle name="Normál 3 2" xfId="27"/>
    <cellStyle name="Normál 3 3" xfId="28"/>
    <cellStyle name="Normál 3 4" xfId="29"/>
    <cellStyle name="Normál 3_AuditDok_2010_Feri" xfId="30"/>
    <cellStyle name="Normál 4" xfId="31"/>
    <cellStyle name="Normál 4 2" xfId="32"/>
    <cellStyle name="Normál 4 3" xfId="33"/>
    <cellStyle name="Normál 4_AuditDok_2010_Feri" xfId="34"/>
    <cellStyle name="Normál 5" xfId="35"/>
    <cellStyle name="Normál 6" xfId="36"/>
    <cellStyle name="Normál 6 2" xfId="37"/>
    <cellStyle name="Normál 7" xfId="38"/>
    <cellStyle name="Normál 8" xfId="39"/>
    <cellStyle name="Normál 9" xfId="40"/>
    <cellStyle name="Normal_1997os osztalékkorlát" xfId="41"/>
    <cellStyle name="Normál_Dunacargo - forgalmi - A 2004-2005-05-25" xfId="42"/>
    <cellStyle name="Normal_KÉSZLET" xfId="43"/>
    <cellStyle name="Standard_BRPRINT" xfId="44"/>
    <cellStyle name="Százalék 2" xfId="45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igitAudit\Konyvvizsgalat\KV_NCP\2015\AuditDok\input\KD-1\MINT&#193;K%20SZ&#193;MV\XEgy&#233;b%20mint&#225;k\M&#233;rleg2007minta0712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&#214;NYVVIZSG&#193;LAT\DIGITAUDIT\2011%20AuditBesz&#225;mol&#243;\B-01_Leltar_20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SER&#201;LHET&#336;%20LEMEZ%20070309/Konszolid&#225;ci&#243;/AAAMINTA%202006/MINTADOK060918/Levelez&#233;s/Z&#225;r&#225;s%20el&#337;k&#233;sz&#237;t&#233;se/Lelt&#225;roz&#225;s/M&#233;rleg2006minta07051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HITELES&#205;T&#201;S/HITELES&#205;T&#201;S2009/TIV09/S%20Sz&#225;mvitel/SB%20Besz&#225;mol&#243;/SB01%20Lelt&#225;r0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DIGITAUDIT/2011%20AuditDok/Munkalap%202010/Merleg_2007SQ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&#214;NYVVIZSG&#193;LAT\M&#211;DSZERTAN\MATUKOVICS2010\2XXXDokument&#225;ci&#243;_2012%20ZCF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feri\AppData\Local\Temp\Rar$DI00.028\C&#201;GZ&#193;R&#193;SIDOKUMENT&#193;CI&#211;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BORÍTÓBESZ"/>
      <sheetName val="LELTÁR T.J."/>
      <sheetName val="Éves  Eredmény &quot;ÖK&quot;"/>
      <sheetName val="Éves  Eredmény &quot;FK&quot;"/>
      <sheetName val="Éves Eszközök"/>
      <sheetName val="Éves Források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MINTA"/>
      <sheetName val="E. Eszközök"/>
      <sheetName val="E.Források"/>
      <sheetName val="E. Eredmény &quot;ÖK&quot;"/>
      <sheetName val="E.Eredmény &quot;FK&quot;"/>
      <sheetName val="54 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vél"/>
      <sheetName val="Útmutató"/>
      <sheetName val="BORÍTÓ"/>
      <sheetName val="ZÁRÁSI ÜTEM"/>
      <sheetName val="LELT. ÜTEM."/>
      <sheetName val="LELTÁR T.J."/>
      <sheetName val="HATOK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48. SELEJT KÉSZL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MINTA"/>
      <sheetName val="54 §"/>
      <sheetName val="Alap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BORÍTÓBESZ"/>
      <sheetName val="Éves Eszközök"/>
      <sheetName val="Éves Források"/>
      <sheetName val="Éves  Eredmény &quot;ÖK&quot;"/>
      <sheetName val="Éves  Eredmény &quot;FK&quot;"/>
      <sheetName val="E. Eszközök"/>
      <sheetName val="E.Források"/>
      <sheetName val="E. Eredmény &quot;ÖK&quot;"/>
      <sheetName val="E.Eredmény &quot;FK&quot;"/>
      <sheetName val="Jegyzet"/>
      <sheetName val="54 §"/>
      <sheetName val="LELTÁR T.J.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-5  -1"/>
      <sheetName val="14. L.B.I.1-5  -2"/>
      <sheetName val="15. L.B.I. 6."/>
      <sheetName val="16. B.II.KÖV"/>
      <sheetName val="17. L.B.II.1-4. "/>
      <sheetName val="18. L.B.II.5."/>
      <sheetName val="19. L.B.II. 5. 1-3."/>
      <sheetName val="20. L.B.II.5. 4-5. ÁTS"/>
      <sheetName val="21. B.II. 1-5.  KÖV.E.  "/>
      <sheetName val="22. B.III.ÉP"/>
      <sheetName val="23. L.B.III. 1-4."/>
      <sheetName val="24. B.IV.PESZK"/>
      <sheetName val="25. L.B.IV. 1P."/>
      <sheetName val="26. L.B.IV.1CS"/>
      <sheetName val="27. L.B.IV-2.BANK"/>
      <sheetName val="28. C. AIEH"/>
      <sheetName val="29. L.C.1. "/>
      <sheetName val="30. D. I-VII.ST"/>
      <sheetName val="31. E. 1-3.CT"/>
      <sheetName val="32. F. I. HSK"/>
      <sheetName val="33. F.II. HLK"/>
      <sheetName val="34. L.F. II. 1., 4-8."/>
      <sheetName val="35. L.F. II. 2-3."/>
      <sheetName val="36. F.III. RLK"/>
      <sheetName val="37. L.F.III. 1-2.6-7."/>
      <sheetName val="38. L.F.III. 3."/>
      <sheetName val="39. L.F.III. 4."/>
      <sheetName val="40. L.F.III.5."/>
      <sheetName val="41. L.F.III. 8.1."/>
      <sheetName val="42. L.F.III. 8.2,3,4,5"/>
      <sheetName val="43. L.F.III. 8.6,7 ÁTS"/>
      <sheetName val="44. F.III. 1-8.  KÖT.E."/>
      <sheetName val="45. G. PIEH"/>
      <sheetName val="FŐKÖNYV"/>
      <sheetName val="MIN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ZÁRÁSI ÜTEM"/>
      <sheetName val="LELT. ÜTEM."/>
      <sheetName val="LELTÁR T.J."/>
      <sheetName val="Éves Mérleg"/>
      <sheetName val="Éves  Eredmény &quot;ÖK&quot;"/>
      <sheetName val="Éves  Eredmény &quot;FK&quot;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2009. évi részvény forg."/>
      <sheetName val="Nyilvántart 2009.12.31-ig"/>
      <sheetName val="Részvényvált. 2009.12.31."/>
      <sheetName val="Részvény nyilv.tart"/>
      <sheetName val="R.KÖNYV KIVONAT"/>
      <sheetName val="GT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48. SELEJT KÉSZL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E. Mérleg"/>
      <sheetName val="E. Eredmény &quot;ÖK&quot;"/>
      <sheetName val="E.Eredmény &quot;FK&quot;"/>
      <sheetName val="MINTA"/>
      <sheetName val="54 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leg_2007SQL"/>
      <sheetName val="#HIV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LHASZ"/>
      <sheetName val="FEDLAP"/>
      <sheetName val="ISA_TART"/>
      <sheetName val="CHK_TART"/>
      <sheetName val="EGYEB_TART"/>
      <sheetName val="Kommunikáció"/>
      <sheetName val="ISA210"/>
      <sheetName val="ISA210_CHK1"/>
      <sheetName val="ISA210_CHK2"/>
      <sheetName val="ISA210_CHK3"/>
      <sheetName val="ISA210_CHK4"/>
      <sheetName val="ISA210_CHK5"/>
      <sheetName val="ISA210_CHK6"/>
      <sheetName val="ISA210_TITOK"/>
      <sheetName val="ISA220"/>
      <sheetName val="ISA220_CHK1"/>
      <sheetName val="ISA220_CHK2"/>
      <sheetName val="ISA220_CHK3"/>
      <sheetName val="ISA220_CHK4"/>
      <sheetName val="ISA220_CHK5"/>
      <sheetName val="ISA220_CHK6"/>
      <sheetName val="ISA220_CHK7"/>
      <sheetName val="ISA220_CHK8"/>
      <sheetName val="ISA220_CHK9"/>
      <sheetName val="ISA220_CHK10"/>
      <sheetName val="ISA230"/>
      <sheetName val="ISA230_CHK1"/>
      <sheetName val="ISA240"/>
      <sheetName val="ISA240_CHK1"/>
      <sheetName val="ISA240_CHK2"/>
      <sheetName val="ISA240_ELJ"/>
      <sheetName val="ISA250"/>
      <sheetName val="ISA250_CHK1"/>
      <sheetName val="ISA250_CHK2"/>
      <sheetName val="ISA250_CHK3"/>
      <sheetName val="ISA250_ELJ"/>
      <sheetName val="ISA260"/>
      <sheetName val="ISA265"/>
      <sheetName val="ISA265_CHK1"/>
      <sheetName val="ISA300"/>
      <sheetName val="ISA300_CHK1"/>
      <sheetName val="ISA300_CHK2"/>
      <sheetName val="ISA300_NYITO"/>
      <sheetName val="ISA300_EVKOZI"/>
      <sheetName val="ISA300_IMMAT"/>
      <sheetName val="ISA300_TESZK"/>
      <sheetName val="ISA300_BEFPU"/>
      <sheetName val="ISA300_KESZLET"/>
      <sheetName val="ISA300_KOV"/>
      <sheetName val="ISA300_EP"/>
      <sheetName val="ISA300_PENZ"/>
      <sheetName val="ISA300_IE"/>
      <sheetName val="ISA300_ST"/>
      <sheetName val="ISA300_CT"/>
      <sheetName val="ISA300_KOT"/>
      <sheetName val="ISA300_NETTOARB"/>
      <sheetName val="ISA300_EGYEBBEV"/>
      <sheetName val="ISA300_AST"/>
      <sheetName val="ISA300_ANYAGRAF"/>
      <sheetName val="ISA300_SZEMRAF"/>
      <sheetName val="ISA300_ECS"/>
      <sheetName val="ISA300_ELABEKOZV"/>
      <sheetName val="ISA300_EGYEBRAF"/>
      <sheetName val="ISA300_FORG"/>
      <sheetName val="ISA300_KIEG"/>
      <sheetName val="ISA300_UZLETI"/>
      <sheetName val="ISA315"/>
      <sheetName val="ISA315_FOLY"/>
      <sheetName val="ISA315_CHK1"/>
      <sheetName val="ISA315_CHK2"/>
      <sheetName val="ISA315_CHK3"/>
      <sheetName val="ISA315_CHK4"/>
      <sheetName val="ISA315_CHK5"/>
      <sheetName val="ISA315_CHK6"/>
      <sheetName val="ISA315_CHK7"/>
      <sheetName val="ISA315_CHK8"/>
      <sheetName val="ISA315_CHK9"/>
      <sheetName val="ISA315_CHK10"/>
      <sheetName val="ISA315_CHK11"/>
      <sheetName val="ISA315_CHK12"/>
      <sheetName val="ISA315_CHK13"/>
      <sheetName val="ISA320"/>
      <sheetName val="ISA320_CHK1"/>
      <sheetName val="ISA330"/>
      <sheetName val="ISA402"/>
      <sheetName val="ISA402_CHK1"/>
      <sheetName val="ISA402_CHK2"/>
      <sheetName val="ISA402_ELJ"/>
      <sheetName val="ISA402_CHK3"/>
      <sheetName val="ISA450"/>
      <sheetName val="ISA450_CHK1"/>
      <sheetName val="ISA500"/>
      <sheetName val="ISA500_ELJ"/>
      <sheetName val="ISA501"/>
      <sheetName val="ISA505"/>
      <sheetName val="ISA510"/>
      <sheetName val="ISA510_CHK1"/>
      <sheetName val="ISA520"/>
      <sheetName val="ISA530"/>
      <sheetName val="ISA530_FOLY1"/>
      <sheetName val="ISA530_FOLY2"/>
      <sheetName val="ISA530_FOLY3"/>
      <sheetName val="ISA530_FOLY4"/>
      <sheetName val="ISA540"/>
      <sheetName val="ISA540_CHK1"/>
      <sheetName val="ISA550"/>
      <sheetName val="ISA550_ELJ"/>
      <sheetName val="ISA550_CHK1"/>
      <sheetName val="ISA550_CHK2"/>
      <sheetName val="ISA560"/>
      <sheetName val="ISA560_CHK1"/>
      <sheetName val="ISA560_CHK2"/>
      <sheetName val="ISA570"/>
      <sheetName val="ISA570_ELJ"/>
      <sheetName val="ISA570_CHK1"/>
      <sheetName val="ISA580"/>
      <sheetName val="ISA580_CHK1"/>
      <sheetName val="ISA610"/>
      <sheetName val="ISA610_CHK1"/>
      <sheetName val="ISA620"/>
      <sheetName val="ISA700"/>
      <sheetName val="ISA700_CHK1"/>
      <sheetName val="ISA700_CHK2"/>
      <sheetName val="ISA705"/>
      <sheetName val="ISA705_CHK1"/>
      <sheetName val="ISA706"/>
      <sheetName val="ISA710"/>
      <sheetName val="ISA720"/>
      <sheetName val="EU_1"/>
      <sheetName val="EU_2"/>
      <sheetName val="EU_3"/>
      <sheetName val="EU_4"/>
      <sheetName val="EU_KTG_RAF"/>
      <sheetName val="EU_KEDV"/>
      <sheetName val="EU_JEL"/>
      <sheetName val="EU_JEL_ENG1"/>
      <sheetName val="EU_JEL_ENG2"/>
      <sheetName val="INFOAUDIT"/>
      <sheetName val="ELLENOR"/>
      <sheetName val="Ceges_fokonyv"/>
      <sheetName val="Feltoltes"/>
      <sheetName val="SZLA"/>
      <sheetName val="ATSOROL"/>
      <sheetName val="AUDMOD"/>
      <sheetName val="IMMAT"/>
      <sheetName val="TESZK"/>
      <sheetName val="BEFPU"/>
      <sheetName val="KESZLET"/>
      <sheetName val="KOV"/>
      <sheetName val="EP"/>
      <sheetName val="PENZ"/>
      <sheetName val="IE"/>
      <sheetName val="ST"/>
      <sheetName val="CT"/>
      <sheetName val="KOT"/>
      <sheetName val="UZEMIBEV"/>
      <sheetName val="UZEMIKTGRAF"/>
      <sheetName val="PENZUGYIER"/>
      <sheetName val="RENDER"/>
      <sheetName val="EREDM"/>
      <sheetName val="ADOMERLEG"/>
      <sheetName val="MUTATOK"/>
      <sheetName val="KEREK"/>
      <sheetName val="FEDLAP1"/>
      <sheetName val="FEDLAP2"/>
      <sheetName val="FEDLAP_KVOI"/>
      <sheetName val="MERLEG"/>
      <sheetName val="Segéd"/>
      <sheetName val="Alapadatok"/>
      <sheetName val="EREDMENY"/>
      <sheetName val="EGYSZERU_MERLEG"/>
      <sheetName val="EGYSZERU_EREDMENY"/>
      <sheetName val="LIKVID"/>
      <sheetName val="KVOI_2011"/>
      <sheetName val="KVOI_ISA_VISSZAUT"/>
      <sheetName val="EMLEK"/>
      <sheetName val="TELJES"/>
      <sheetName val="MEGEROSIT"/>
      <sheetName val="FEDLAP_KM"/>
      <sheetName val="I4"/>
      <sheetName val="KIEGESZITO_MELLEKLET"/>
      <sheetName val="ELLBEM"/>
      <sheetName val="CF_LEVEZETES"/>
      <sheetName val="CASH_FLOW"/>
      <sheetName val="ONREV"/>
      <sheetName val="IFRS_LEVEZET"/>
      <sheetName val="IFRS"/>
      <sheetName val="EGYEB"/>
      <sheetName val="KVOIEGYEB"/>
      <sheetName val="KH_MELLEKLET"/>
      <sheetName val="ELLBEM_EGYEB"/>
      <sheetName val="ONREV_EGYEB"/>
      <sheetName val="EGYHAZI"/>
      <sheetName val="KVOI_EGYHAZI"/>
      <sheetName val="TELJ_EGYHAZI"/>
      <sheetName val="FB"/>
      <sheetName val="ATVILAGITAS"/>
      <sheetName val="ATVILAGITAS2"/>
      <sheetName val="FEDLAP_KOZBENSO"/>
      <sheetName val="KOZBENSO"/>
      <sheetName val="KOZBENSOKVOI"/>
      <sheetName val="KOZBENSOMELL"/>
      <sheetName val="TOKELESZALL_FEDLAP"/>
      <sheetName val="TOKELESZALL"/>
      <sheetName val="TOKELESZALL_KVOI"/>
      <sheetName val="KOZBENSO_BEFVALL"/>
      <sheetName val="KOZBENSO_BEFVALL_KVOI"/>
      <sheetName val="KOZBENSOMELL_BEFVALL"/>
      <sheetName val="NEMZETKOZI"/>
      <sheetName val="Dev.vált._segédlap"/>
      <sheetName val="Kvoi_dev.vált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apadatok"/>
      <sheetName val="Tartalom"/>
      <sheetName val="FEDLAP"/>
      <sheetName val="Mérleg"/>
      <sheetName val="ELLENOR"/>
      <sheetName val="ELLENOR2"/>
      <sheetName val="A.I.1"/>
      <sheetName val="A.I.2"/>
      <sheetName val="A.II.1"/>
      <sheetName val="A.II.2"/>
      <sheetName val="A.II.3"/>
      <sheetName val="A.II.4"/>
      <sheetName val="A.II.5"/>
      <sheetName val="A.II.6"/>
      <sheetName val="A.II.7"/>
      <sheetName val="A.III.1"/>
      <sheetName val="A.III.2"/>
      <sheetName val="A.III.3"/>
      <sheetName val="A.III.4"/>
      <sheetName val="B.I"/>
      <sheetName val="LELTARKERDO"/>
      <sheetName val="LELTARTAB"/>
      <sheetName val="TAROL_KERO"/>
      <sheetName val="B.II.1"/>
      <sheetName val="VEVOEGY"/>
      <sheetName val="VEVO1"/>
      <sheetName val="VEVO2"/>
      <sheetName val="B.II.2"/>
      <sheetName val="B.II.3"/>
      <sheetName val="B.II.4"/>
      <sheetName val="B.III.1"/>
      <sheetName val="B.III.2"/>
      <sheetName val="B.III.3"/>
      <sheetName val="B.IV.1"/>
      <sheetName val="PENZTARJK"/>
      <sheetName val="B.IV.2"/>
      <sheetName val="BANKLEV"/>
      <sheetName val="B.IV.3"/>
      <sheetName val="B.IV.4"/>
      <sheetName val="C."/>
      <sheetName val="D.1"/>
      <sheetName val="D.2"/>
      <sheetName val="E."/>
      <sheetName val="F.I"/>
      <sheetName val="F.II"/>
      <sheetName val="F.III"/>
      <sheetName val="SZALLEGY"/>
      <sheetName val="SZALL1"/>
      <sheetName val="SZALL2"/>
      <sheetName val="F.IV.1"/>
      <sheetName val="F.IV.2"/>
      <sheetName val="F.IV.3"/>
      <sheetName val="F.IV.4"/>
      <sheetName val="F.IV.5"/>
      <sheetName val="F.IV.6"/>
      <sheetName val="F.IV.7"/>
      <sheetName val="F.IV.8"/>
      <sheetName val="F.IV.9a"/>
      <sheetName val="F.IV.9b"/>
      <sheetName val="F.IV.9c"/>
      <sheetName val="F.IV.9d"/>
      <sheetName val="F.IV.9e"/>
      <sheetName val="F.IV.9f"/>
      <sheetName val="F.IV.9g"/>
      <sheetName val="F.IV.9h"/>
      <sheetName val="F.IV.9i"/>
      <sheetName val="F.IV.9j"/>
      <sheetName val="F.IV.10"/>
      <sheetName val="F.V"/>
      <sheetName val="G."/>
      <sheetName val="HIP"/>
      <sheetName val="TAO"/>
      <sheetName val="KULONADO"/>
      <sheetName val="INNOV"/>
      <sheetName val="HIP FELTOLT"/>
      <sheetName val="TAOFELTOLT"/>
      <sheetName val="KULONFELTOLT"/>
      <sheetName val="ADOELL"/>
      <sheetName val="FORDUT"/>
      <sheetName val="KONYVKIV"/>
      <sheetName val="UGYVEDI"/>
      <sheetName val="TELJES"/>
      <sheetName val="ADATBIZTONSÁG"/>
      <sheetName val="KOMFORT"/>
      <sheetName val="SZÁMSZAB"/>
      <sheetName val="PÉNZMOSÁS"/>
      <sheetName val="PROJEKT_AUDIT"/>
      <sheetName val="BESZ_ELFOGAD"/>
      <sheetName val="OSZTALEK_NYILATKOZAT"/>
      <sheetName val="CEGERTEK_NYILATKOZAT"/>
      <sheetName val="HATAROZ"/>
      <sheetName val="SZIGSZAMAD"/>
      <sheetName val="TELJIG"/>
      <sheetName val="KARFELVETEL"/>
      <sheetName val="KIKULD"/>
      <sheetName val="GKELSZAM"/>
      <sheetName val="MELTANYOSSAG"/>
      <sheetName val="ADATLAP1"/>
      <sheetName val="ADATLAP2"/>
      <sheetName val="ADATLAP3"/>
      <sheetName val="ADATLAP4"/>
      <sheetName val="ADATLAP5"/>
      <sheetName val="ADATLAP6"/>
    </sheetNames>
    <sheetDataSet>
      <sheetData sheetId="0">
        <row r="42">
          <cell r="C42" t="str">
            <v>nem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kvk.hu/hu/szervezet/bizottsagok/szakertoi/kozlemenyek/konyvvizsgaloi_oradijak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showGridLines="0" tabSelected="1" zoomScaleNormal="100" workbookViewId="0"/>
  </sheetViews>
  <sheetFormatPr defaultRowHeight="16.5" x14ac:dyDescent="0.3"/>
  <cols>
    <col min="1" max="10" width="9.21875" style="2" customWidth="1"/>
    <col min="11" max="16384" width="8.88671875" style="1"/>
  </cols>
  <sheetData>
    <row r="1" spans="1:12" x14ac:dyDescent="0.3">
      <c r="A1" s="64" t="s">
        <v>34</v>
      </c>
      <c r="B1" s="65"/>
      <c r="C1" s="65"/>
      <c r="D1" s="65"/>
      <c r="E1" s="65"/>
      <c r="F1" s="65"/>
      <c r="G1" s="65"/>
      <c r="H1" s="65"/>
      <c r="I1" s="65"/>
      <c r="J1" s="66"/>
    </row>
    <row r="2" spans="1:12" x14ac:dyDescent="0.3">
      <c r="A2" s="67"/>
      <c r="B2" s="11"/>
      <c r="C2" s="11"/>
      <c r="D2" s="11"/>
      <c r="E2" s="11"/>
      <c r="F2" s="11"/>
      <c r="G2" s="11"/>
      <c r="H2" s="11"/>
      <c r="I2" s="11"/>
      <c r="J2" s="18"/>
      <c r="K2" s="3"/>
    </row>
    <row r="3" spans="1:12" ht="18" x14ac:dyDescent="0.25">
      <c r="A3" s="140" t="s">
        <v>33</v>
      </c>
      <c r="B3" s="141"/>
      <c r="C3" s="141"/>
      <c r="D3" s="141"/>
      <c r="E3" s="141"/>
      <c r="F3" s="141"/>
      <c r="G3" s="141"/>
      <c r="H3" s="141"/>
      <c r="I3" s="141"/>
      <c r="J3" s="142"/>
      <c r="K3" s="3"/>
    </row>
    <row r="4" spans="1:12" x14ac:dyDescent="0.3">
      <c r="A4" s="143" t="s">
        <v>35</v>
      </c>
      <c r="B4" s="144"/>
      <c r="C4" s="144"/>
      <c r="D4" s="144"/>
      <c r="E4" s="144"/>
      <c r="F4" s="144"/>
      <c r="G4" s="144"/>
      <c r="H4" s="144"/>
      <c r="I4" s="144"/>
      <c r="J4" s="145"/>
      <c r="K4" s="3"/>
    </row>
    <row r="5" spans="1:12" x14ac:dyDescent="0.3">
      <c r="A5" s="13" t="s">
        <v>9</v>
      </c>
      <c r="B5" s="13">
        <f>Alapa!$C$17</f>
        <v>0</v>
      </c>
      <c r="C5" s="19"/>
      <c r="D5" s="19"/>
      <c r="E5" s="19"/>
      <c r="F5" s="19"/>
      <c r="G5" s="19"/>
      <c r="H5" s="19"/>
      <c r="I5" s="19"/>
      <c r="J5" s="20"/>
      <c r="K5" s="3"/>
    </row>
    <row r="6" spans="1:12" ht="17.25" thickBot="1" x14ac:dyDescent="0.35">
      <c r="A6" s="13" t="s">
        <v>8</v>
      </c>
      <c r="B6" s="21">
        <f>Alapa!$C$12</f>
        <v>0</v>
      </c>
      <c r="C6" s="19"/>
      <c r="D6" s="19"/>
      <c r="E6" s="19"/>
      <c r="F6" s="19"/>
      <c r="G6" s="19"/>
      <c r="H6" s="19"/>
      <c r="I6" s="19"/>
      <c r="J6" s="20"/>
      <c r="K6" s="3"/>
    </row>
    <row r="7" spans="1:12" ht="17.25" thickBot="1" x14ac:dyDescent="0.35">
      <c r="A7" s="13" t="s">
        <v>10</v>
      </c>
      <c r="B7" s="10"/>
      <c r="C7" s="19"/>
      <c r="D7" s="19"/>
      <c r="E7" s="19"/>
      <c r="F7" s="19"/>
      <c r="G7" s="19"/>
      <c r="H7" s="19"/>
      <c r="I7" s="19"/>
      <c r="J7" s="20"/>
      <c r="K7" s="22" t="s">
        <v>11</v>
      </c>
      <c r="L7" s="30">
        <v>2</v>
      </c>
    </row>
    <row r="8" spans="1:12" x14ac:dyDescent="0.3">
      <c r="A8" s="13" t="s">
        <v>11</v>
      </c>
      <c r="B8" s="13" t="e">
        <f>VLOOKUP(L7,Alapa!$G$2:$H$22,2)</f>
        <v>#N/A</v>
      </c>
      <c r="C8" s="19"/>
      <c r="D8" s="19"/>
      <c r="E8" s="19"/>
      <c r="F8" s="19"/>
      <c r="G8" s="19"/>
      <c r="H8" s="19"/>
      <c r="I8" s="19"/>
      <c r="J8" s="20"/>
      <c r="K8" s="3"/>
    </row>
    <row r="9" spans="1:12" x14ac:dyDescent="0.3">
      <c r="A9" s="13" t="s">
        <v>12</v>
      </c>
      <c r="B9" s="13" t="str">
        <f>IF(Alapa!$N$2=0," ",Alapa!$N$2)</f>
        <v xml:space="preserve"> </v>
      </c>
      <c r="C9" s="19"/>
      <c r="D9" s="19"/>
      <c r="E9" s="19"/>
      <c r="F9" s="19"/>
      <c r="G9" s="19"/>
      <c r="H9" s="19"/>
      <c r="I9" s="19"/>
      <c r="J9" s="20"/>
      <c r="K9" s="3"/>
    </row>
    <row r="10" spans="1:12" ht="22.5" customHeight="1" x14ac:dyDescent="0.3">
      <c r="A10" s="68"/>
      <c r="B10" s="9"/>
      <c r="C10" s="63"/>
      <c r="D10" s="63"/>
      <c r="E10" s="63"/>
      <c r="F10" s="63"/>
      <c r="G10" s="63"/>
      <c r="H10" s="63"/>
      <c r="I10" s="63"/>
      <c r="J10" s="69"/>
      <c r="K10" s="3"/>
    </row>
    <row r="11" spans="1:12" ht="22.5" customHeight="1" x14ac:dyDescent="0.3">
      <c r="A11" s="70" t="s">
        <v>29</v>
      </c>
      <c r="B11" s="12"/>
      <c r="C11" s="11"/>
      <c r="D11" s="11"/>
      <c r="E11" s="11"/>
      <c r="F11" s="11"/>
      <c r="G11" s="11"/>
      <c r="H11" s="11"/>
      <c r="I11" s="11"/>
      <c r="J11" s="18"/>
      <c r="K11" s="3"/>
    </row>
    <row r="12" spans="1:12" ht="22.5" customHeight="1" x14ac:dyDescent="0.3">
      <c r="A12" s="68"/>
      <c r="B12" s="146" t="s">
        <v>31</v>
      </c>
      <c r="C12" s="147"/>
      <c r="D12" s="148"/>
      <c r="E12" s="40" t="s">
        <v>36</v>
      </c>
      <c r="F12" s="40" t="s">
        <v>37</v>
      </c>
      <c r="G12" s="40" t="s">
        <v>15</v>
      </c>
      <c r="H12" s="40" t="s">
        <v>16</v>
      </c>
      <c r="I12" s="40" t="s">
        <v>18</v>
      </c>
      <c r="J12" s="41" t="s">
        <v>19</v>
      </c>
      <c r="K12" s="3"/>
    </row>
    <row r="13" spans="1:12" ht="22.5" customHeight="1" x14ac:dyDescent="0.3">
      <c r="A13" s="68"/>
      <c r="B13" s="149"/>
      <c r="C13" s="150"/>
      <c r="D13" s="151"/>
      <c r="E13" s="24" t="s">
        <v>17</v>
      </c>
      <c r="F13" s="24" t="s">
        <v>17</v>
      </c>
      <c r="G13" s="24" t="s">
        <v>17</v>
      </c>
      <c r="H13" s="24" t="s">
        <v>20</v>
      </c>
      <c r="I13" s="24" t="s">
        <v>39</v>
      </c>
      <c r="J13" s="42" t="s">
        <v>20</v>
      </c>
      <c r="K13" s="3"/>
    </row>
    <row r="14" spans="1:12" ht="22.5" customHeight="1" x14ac:dyDescent="0.3">
      <c r="A14" s="68"/>
      <c r="B14" s="43" t="s">
        <v>4</v>
      </c>
      <c r="C14" s="25"/>
      <c r="D14" s="26"/>
      <c r="E14" s="23">
        <f>Import_M!D62/1000</f>
        <v>0</v>
      </c>
      <c r="F14" s="23">
        <f>Import_M!F62/1000</f>
        <v>0</v>
      </c>
      <c r="G14" s="31" t="str">
        <f>IFERROR(SUM(E14:F14)/COUNTIF(E14:F14,"&gt;0")," ")</f>
        <v xml:space="preserve"> </v>
      </c>
      <c r="H14" s="31" t="str">
        <f>IFERROR(VLOOKUP($G14,$B$35:$F$42,3)," ")</f>
        <v xml:space="preserve"> </v>
      </c>
      <c r="I14" s="31" t="str">
        <f>IFERROR(VLOOKUP($G14,$B$35:$F$42,4)," ")</f>
        <v xml:space="preserve"> </v>
      </c>
      <c r="J14" s="44" t="str">
        <f>IFERROR(VLOOKUP($G14,$B$35:$F$42,5)," ")</f>
        <v xml:space="preserve"> </v>
      </c>
      <c r="K14" s="3"/>
    </row>
    <row r="15" spans="1:12" ht="22.5" customHeight="1" x14ac:dyDescent="0.3">
      <c r="A15" s="68"/>
      <c r="B15" s="43" t="s">
        <v>3</v>
      </c>
      <c r="C15" s="25"/>
      <c r="D15" s="26"/>
      <c r="E15" s="23">
        <f>Import_O!D5/1000</f>
        <v>0</v>
      </c>
      <c r="F15" s="23">
        <f>Import_O!F5/1000</f>
        <v>0</v>
      </c>
      <c r="G15" s="31" t="str">
        <f>IFERROR(SUM(E15:F15)/COUNTIF(E15:F15,"&gt;0")," ")</f>
        <v xml:space="preserve"> </v>
      </c>
      <c r="H15" s="31" t="str">
        <f>IFERROR(VLOOKUP($G15,$B$46:$F$53,3)," ")</f>
        <v xml:space="preserve"> </v>
      </c>
      <c r="I15" s="31" t="str">
        <f>IFERROR(VLOOKUP($G15,$B$46:$F$53,4)," ")</f>
        <v xml:space="preserve"> </v>
      </c>
      <c r="J15" s="44" t="str">
        <f>IFERROR(VLOOKUP($G15,$B$46:$F$53,5)," ")</f>
        <v xml:space="preserve"> </v>
      </c>
      <c r="K15" s="3"/>
    </row>
    <row r="16" spans="1:12" ht="22.5" customHeight="1" x14ac:dyDescent="0.3">
      <c r="A16" s="68"/>
      <c r="B16" s="45" t="s">
        <v>15</v>
      </c>
      <c r="C16" s="46"/>
      <c r="D16" s="47"/>
      <c r="E16" s="48"/>
      <c r="F16" s="48"/>
      <c r="G16" s="49"/>
      <c r="H16" s="50" t="str">
        <f>IFERROR(SUM(H14:H15)/COUNTIF(H14:H15,"&gt;0")," ")</f>
        <v xml:space="preserve"> </v>
      </c>
      <c r="I16" s="50" t="str">
        <f>IFERROR(SUM(I14:I15)/COUNTIF(I14:I15,"&gt;0")," ")</f>
        <v xml:space="preserve"> </v>
      </c>
      <c r="J16" s="51" t="str">
        <f>IFERROR(H16/I16," ")</f>
        <v xml:space="preserve"> </v>
      </c>
      <c r="K16" s="3"/>
    </row>
    <row r="17" spans="1:11" ht="22.5" customHeight="1" x14ac:dyDescent="0.3">
      <c r="A17" s="71" t="s">
        <v>38</v>
      </c>
      <c r="B17" s="33"/>
      <c r="C17" s="33"/>
      <c r="D17" s="33"/>
      <c r="E17" s="33"/>
      <c r="F17" s="33"/>
      <c r="G17" s="33"/>
      <c r="H17" s="33"/>
      <c r="I17" s="33"/>
      <c r="J17" s="72"/>
      <c r="K17" s="3"/>
    </row>
    <row r="18" spans="1:11" ht="22.5" customHeight="1" x14ac:dyDescent="0.3">
      <c r="A18" s="68"/>
      <c r="B18" s="146" t="s">
        <v>30</v>
      </c>
      <c r="C18" s="147"/>
      <c r="D18" s="147"/>
      <c r="E18" s="58" t="s">
        <v>25</v>
      </c>
      <c r="F18" s="61" t="s">
        <v>28</v>
      </c>
      <c r="G18" s="59"/>
      <c r="H18" s="74"/>
      <c r="I18" s="11"/>
      <c r="J18" s="18"/>
      <c r="K18" s="3"/>
    </row>
    <row r="19" spans="1:11" ht="22.5" customHeight="1" x14ac:dyDescent="0.3">
      <c r="A19" s="68"/>
      <c r="B19" s="149"/>
      <c r="C19" s="150"/>
      <c r="D19" s="150"/>
      <c r="E19" s="57" t="s">
        <v>26</v>
      </c>
      <c r="F19" s="62" t="s">
        <v>27</v>
      </c>
      <c r="G19" s="60"/>
      <c r="H19" s="75"/>
      <c r="I19" s="11"/>
      <c r="J19" s="18"/>
      <c r="K19" s="3"/>
    </row>
    <row r="20" spans="1:11" ht="22.5" customHeight="1" x14ac:dyDescent="0.3">
      <c r="A20" s="68"/>
      <c r="B20" s="43" t="s">
        <v>32</v>
      </c>
      <c r="C20" s="25"/>
      <c r="D20" s="27"/>
      <c r="E20" s="27"/>
      <c r="F20" s="27"/>
      <c r="G20" s="26"/>
      <c r="H20" s="52" t="str">
        <f>IFERROR(H16+H18-H19," ")</f>
        <v xml:space="preserve"> </v>
      </c>
      <c r="I20" s="11"/>
      <c r="J20" s="18"/>
      <c r="K20" s="3"/>
    </row>
    <row r="21" spans="1:11" ht="22.5" customHeight="1" x14ac:dyDescent="0.3">
      <c r="A21" s="68"/>
      <c r="B21" s="45" t="s">
        <v>23</v>
      </c>
      <c r="C21" s="46"/>
      <c r="D21" s="53"/>
      <c r="E21" s="53"/>
      <c r="F21" s="55" t="s">
        <v>24</v>
      </c>
      <c r="G21" s="56">
        <v>12</v>
      </c>
      <c r="H21" s="54" t="str">
        <f>IFERROR(H20/G21," ")</f>
        <v xml:space="preserve"> </v>
      </c>
      <c r="I21" s="11"/>
      <c r="J21" s="18"/>
      <c r="K21" s="3"/>
    </row>
    <row r="22" spans="1:11" x14ac:dyDescent="0.3">
      <c r="A22" s="68"/>
      <c r="B22" s="12"/>
      <c r="C22" s="11"/>
      <c r="D22" s="11"/>
      <c r="E22" s="11"/>
      <c r="F22" s="11"/>
      <c r="G22" s="11"/>
      <c r="H22" s="11"/>
      <c r="I22" s="11"/>
      <c r="J22" s="18"/>
      <c r="K22" s="3"/>
    </row>
    <row r="23" spans="1:11" x14ac:dyDescent="0.3">
      <c r="A23" s="73"/>
      <c r="B23" s="14"/>
      <c r="C23" s="14"/>
      <c r="D23" s="14"/>
      <c r="E23" s="14"/>
      <c r="F23" s="14"/>
      <c r="G23" s="14"/>
      <c r="H23" s="14"/>
      <c r="I23" s="14"/>
      <c r="J23" s="16"/>
      <c r="K23" s="3"/>
    </row>
    <row r="24" spans="1:11" ht="15" x14ac:dyDescent="0.2">
      <c r="A24" s="101"/>
      <c r="B24" s="102"/>
      <c r="C24" s="102"/>
      <c r="D24" s="102"/>
      <c r="E24" s="102"/>
      <c r="F24" s="102"/>
      <c r="G24" s="102"/>
      <c r="H24" s="102"/>
      <c r="I24" s="102"/>
      <c r="J24" s="103"/>
      <c r="K24" s="3"/>
    </row>
    <row r="25" spans="1:11" ht="15" x14ac:dyDescent="0.2">
      <c r="A25" s="152" t="s">
        <v>13</v>
      </c>
      <c r="B25" s="153"/>
      <c r="C25" s="153"/>
      <c r="D25" s="153"/>
      <c r="E25" s="153"/>
      <c r="F25" s="153"/>
      <c r="G25" s="153"/>
      <c r="H25" s="153"/>
      <c r="I25" s="153"/>
      <c r="J25" s="154"/>
      <c r="K25" s="3"/>
    </row>
    <row r="26" spans="1:11" ht="15" x14ac:dyDescent="0.2">
      <c r="A26" s="137" t="s">
        <v>14</v>
      </c>
      <c r="B26" s="138"/>
      <c r="C26" s="138"/>
      <c r="D26" s="138"/>
      <c r="E26" s="138"/>
      <c r="F26" s="138"/>
      <c r="G26" s="138"/>
      <c r="H26" s="138"/>
      <c r="I26" s="138"/>
      <c r="J26" s="139"/>
    </row>
    <row r="27" spans="1:11" x14ac:dyDescent="0.3">
      <c r="A27" s="107">
        <v>43840</v>
      </c>
      <c r="B27" s="35"/>
      <c r="C27" s="35"/>
      <c r="D27" s="35"/>
      <c r="E27" s="35"/>
      <c r="F27" s="35"/>
      <c r="G27" s="35"/>
      <c r="H27" s="35"/>
      <c r="I27" s="35"/>
      <c r="J27" s="36"/>
    </row>
    <row r="28" spans="1:11" ht="39.75" x14ac:dyDescent="0.3">
      <c r="A28" s="126" t="s">
        <v>102</v>
      </c>
      <c r="B28" s="127"/>
      <c r="C28" s="127"/>
      <c r="D28" s="127"/>
      <c r="E28" s="127"/>
      <c r="F28" s="127"/>
      <c r="G28" s="127"/>
      <c r="H28" s="127"/>
      <c r="I28" s="127"/>
      <c r="J28" s="128"/>
      <c r="K28" s="106" t="s">
        <v>100</v>
      </c>
    </row>
    <row r="29" spans="1:11" x14ac:dyDescent="0.3">
      <c r="A29" s="129" t="s">
        <v>7</v>
      </c>
      <c r="B29" s="130"/>
      <c r="C29" s="130"/>
      <c r="D29" s="130"/>
      <c r="E29" s="130"/>
      <c r="F29" s="130"/>
      <c r="G29" s="130"/>
      <c r="H29" s="130"/>
      <c r="I29" s="130"/>
      <c r="J29" s="131"/>
    </row>
    <row r="30" spans="1:11" ht="52.5" x14ac:dyDescent="0.3">
      <c r="A30" s="126" t="s">
        <v>6</v>
      </c>
      <c r="B30" s="127"/>
      <c r="C30" s="127"/>
      <c r="D30" s="127"/>
      <c r="E30" s="127"/>
      <c r="F30" s="127"/>
      <c r="G30" s="127"/>
      <c r="H30" s="127"/>
      <c r="I30" s="127"/>
      <c r="J30" s="128"/>
      <c r="K30" s="106" t="s">
        <v>101</v>
      </c>
    </row>
    <row r="31" spans="1:11" x14ac:dyDescent="0.3">
      <c r="A31" s="98"/>
      <c r="B31" s="99"/>
      <c r="C31" s="99"/>
      <c r="D31" s="99"/>
      <c r="E31" s="99"/>
      <c r="F31" s="99"/>
      <c r="G31" s="99"/>
      <c r="H31" s="99"/>
      <c r="I31" s="99"/>
      <c r="J31" s="100"/>
      <c r="K31" s="106"/>
    </row>
    <row r="32" spans="1:11" x14ac:dyDescent="0.3">
      <c r="A32" s="129" t="s">
        <v>5</v>
      </c>
      <c r="B32" s="130"/>
      <c r="C32" s="130"/>
      <c r="D32" s="130"/>
      <c r="E32" s="130"/>
      <c r="F32" s="130"/>
      <c r="G32" s="130"/>
      <c r="H32" s="130"/>
      <c r="I32" s="130"/>
      <c r="J32" s="131"/>
    </row>
    <row r="33" spans="1:10" s="34" customFormat="1" x14ac:dyDescent="0.3">
      <c r="A33" s="15" t="s">
        <v>21</v>
      </c>
      <c r="B33" s="14"/>
      <c r="C33" s="35"/>
      <c r="D33" s="35"/>
      <c r="E33" s="35"/>
      <c r="F33" s="35"/>
      <c r="G33" s="35"/>
      <c r="H33" s="35"/>
      <c r="I33" s="35"/>
      <c r="J33" s="36"/>
    </row>
    <row r="34" spans="1:10" s="34" customFormat="1" ht="49.5" x14ac:dyDescent="0.3">
      <c r="A34" s="37"/>
      <c r="B34" s="135" t="s">
        <v>4</v>
      </c>
      <c r="C34" s="136"/>
      <c r="D34" s="28" t="s">
        <v>0</v>
      </c>
      <c r="E34" s="28" t="s">
        <v>2</v>
      </c>
      <c r="F34" s="28" t="s">
        <v>1</v>
      </c>
      <c r="G34" s="35"/>
      <c r="H34" s="35"/>
      <c r="I34" s="35"/>
      <c r="J34" s="36"/>
    </row>
    <row r="35" spans="1:10" s="34" customFormat="1" x14ac:dyDescent="0.3">
      <c r="A35" s="37"/>
      <c r="B35" s="108">
        <v>0</v>
      </c>
      <c r="C35" s="29">
        <v>100</v>
      </c>
      <c r="D35" s="110">
        <f>E35*F35</f>
        <v>460000</v>
      </c>
      <c r="E35" s="111">
        <v>46</v>
      </c>
      <c r="F35" s="112">
        <v>10000</v>
      </c>
      <c r="G35" s="35"/>
      <c r="H35" s="35"/>
      <c r="I35" s="35"/>
      <c r="J35" s="36"/>
    </row>
    <row r="36" spans="1:10" s="34" customFormat="1" x14ac:dyDescent="0.3">
      <c r="A36" s="37"/>
      <c r="B36" s="38">
        <v>101</v>
      </c>
      <c r="C36" s="29">
        <v>200</v>
      </c>
      <c r="D36" s="39">
        <f t="shared" ref="D36:D42" si="0">E36*F36</f>
        <v>580000</v>
      </c>
      <c r="E36" s="104">
        <v>58</v>
      </c>
      <c r="F36" s="105">
        <v>10000</v>
      </c>
      <c r="G36" s="35"/>
      <c r="H36" s="35"/>
      <c r="I36" s="35"/>
      <c r="J36" s="36"/>
    </row>
    <row r="37" spans="1:10" s="34" customFormat="1" x14ac:dyDescent="0.3">
      <c r="A37" s="37"/>
      <c r="B37" s="38">
        <v>201</v>
      </c>
      <c r="C37" s="109">
        <v>300</v>
      </c>
      <c r="D37" s="110">
        <f t="shared" si="0"/>
        <v>680000</v>
      </c>
      <c r="E37" s="111">
        <v>68</v>
      </c>
      <c r="F37" s="112">
        <v>10000</v>
      </c>
      <c r="G37" s="35"/>
      <c r="H37" s="35"/>
      <c r="I37" s="35"/>
      <c r="J37" s="36"/>
    </row>
    <row r="38" spans="1:10" s="34" customFormat="1" x14ac:dyDescent="0.3">
      <c r="A38" s="37"/>
      <c r="B38" s="108">
        <v>301</v>
      </c>
      <c r="C38" s="29">
        <v>500</v>
      </c>
      <c r="D38" s="110">
        <f>E38*F38</f>
        <v>972000</v>
      </c>
      <c r="E38" s="111">
        <v>81</v>
      </c>
      <c r="F38" s="112">
        <v>12000</v>
      </c>
      <c r="G38" s="35"/>
      <c r="H38" s="35"/>
      <c r="I38" s="35"/>
      <c r="J38" s="36"/>
    </row>
    <row r="39" spans="1:10" s="34" customFormat="1" x14ac:dyDescent="0.3">
      <c r="A39" s="37"/>
      <c r="B39" s="38">
        <v>501</v>
      </c>
      <c r="C39" s="29">
        <v>750</v>
      </c>
      <c r="D39" s="39">
        <f>E39*F39</f>
        <v>1164000</v>
      </c>
      <c r="E39" s="104">
        <v>97</v>
      </c>
      <c r="F39" s="105">
        <v>12000</v>
      </c>
      <c r="G39" s="35"/>
      <c r="H39" s="35"/>
      <c r="I39" s="35"/>
      <c r="J39" s="36"/>
    </row>
    <row r="40" spans="1:10" s="34" customFormat="1" x14ac:dyDescent="0.3">
      <c r="A40" s="37"/>
      <c r="B40" s="38">
        <v>751</v>
      </c>
      <c r="C40" s="109">
        <v>1000</v>
      </c>
      <c r="D40" s="110">
        <f t="shared" si="0"/>
        <v>1236000</v>
      </c>
      <c r="E40" s="111">
        <v>103</v>
      </c>
      <c r="F40" s="112">
        <v>12000</v>
      </c>
      <c r="G40" s="35"/>
      <c r="H40" s="35"/>
      <c r="I40" s="35"/>
      <c r="J40" s="36"/>
    </row>
    <row r="41" spans="1:10" s="34" customFormat="1" x14ac:dyDescent="0.3">
      <c r="A41" s="37"/>
      <c r="B41" s="108">
        <v>1001</v>
      </c>
      <c r="C41" s="29">
        <v>2500</v>
      </c>
      <c r="D41" s="110">
        <f t="shared" si="0"/>
        <v>1806000</v>
      </c>
      <c r="E41" s="111">
        <v>129</v>
      </c>
      <c r="F41" s="112">
        <v>14000</v>
      </c>
      <c r="G41" s="35"/>
      <c r="H41" s="35"/>
      <c r="I41" s="35"/>
      <c r="J41" s="36"/>
    </row>
    <row r="42" spans="1:10" x14ac:dyDescent="0.3">
      <c r="A42" s="37"/>
      <c r="B42" s="38">
        <v>2501</v>
      </c>
      <c r="C42" s="29">
        <v>5000</v>
      </c>
      <c r="D42" s="39">
        <f t="shared" si="0"/>
        <v>2268000</v>
      </c>
      <c r="E42" s="104">
        <v>162</v>
      </c>
      <c r="F42" s="105">
        <v>14000</v>
      </c>
      <c r="G42" s="35"/>
      <c r="H42" s="35"/>
      <c r="I42" s="35"/>
      <c r="J42" s="36"/>
    </row>
    <row r="43" spans="1:10" ht="16.5" customHeight="1" x14ac:dyDescent="0.3">
      <c r="A43" s="17"/>
      <c r="B43" s="11"/>
      <c r="C43" s="11"/>
      <c r="D43" s="11"/>
      <c r="E43" s="11"/>
      <c r="F43" s="11"/>
      <c r="G43" s="11"/>
      <c r="H43" s="11"/>
      <c r="I43" s="11"/>
      <c r="J43" s="18"/>
    </row>
    <row r="44" spans="1:10" x14ac:dyDescent="0.3">
      <c r="A44" s="129" t="s">
        <v>22</v>
      </c>
      <c r="B44" s="130"/>
      <c r="C44" s="130"/>
      <c r="D44" s="130"/>
      <c r="E44" s="130"/>
      <c r="F44" s="130"/>
      <c r="G44" s="130"/>
      <c r="H44" s="130"/>
      <c r="I44" s="130"/>
      <c r="J44" s="131"/>
    </row>
    <row r="45" spans="1:10" ht="66" customHeight="1" x14ac:dyDescent="0.3">
      <c r="A45" s="37"/>
      <c r="B45" s="135" t="s">
        <v>3</v>
      </c>
      <c r="C45" s="136"/>
      <c r="D45" s="28" t="s">
        <v>0</v>
      </c>
      <c r="E45" s="28" t="s">
        <v>2</v>
      </c>
      <c r="F45" s="28" t="s">
        <v>1</v>
      </c>
      <c r="G45" s="35"/>
      <c r="H45" s="35"/>
      <c r="I45" s="35"/>
      <c r="J45" s="36"/>
    </row>
    <row r="46" spans="1:10" x14ac:dyDescent="0.3">
      <c r="A46" s="37"/>
      <c r="B46" s="108">
        <v>0</v>
      </c>
      <c r="C46" s="29">
        <v>100</v>
      </c>
      <c r="D46" s="110">
        <f t="shared" ref="D46:D53" si="1">E46*F46</f>
        <v>450000</v>
      </c>
      <c r="E46" s="111">
        <v>45</v>
      </c>
      <c r="F46" s="112">
        <v>10000</v>
      </c>
      <c r="G46" s="35"/>
      <c r="H46" s="35"/>
      <c r="I46" s="35"/>
      <c r="J46" s="36"/>
    </row>
    <row r="47" spans="1:10" x14ac:dyDescent="0.3">
      <c r="A47" s="37"/>
      <c r="B47" s="38">
        <v>101</v>
      </c>
      <c r="C47" s="29">
        <v>200</v>
      </c>
      <c r="D47" s="39">
        <f t="shared" si="1"/>
        <v>520000</v>
      </c>
      <c r="E47" s="104">
        <v>52</v>
      </c>
      <c r="F47" s="105">
        <v>10000</v>
      </c>
      <c r="G47" s="35"/>
      <c r="H47" s="35"/>
      <c r="I47" s="35"/>
      <c r="J47" s="36"/>
    </row>
    <row r="48" spans="1:10" x14ac:dyDescent="0.3">
      <c r="A48" s="37"/>
      <c r="B48" s="38">
        <v>201</v>
      </c>
      <c r="C48" s="109">
        <v>300</v>
      </c>
      <c r="D48" s="110">
        <f t="shared" si="1"/>
        <v>600000</v>
      </c>
      <c r="E48" s="111">
        <v>60</v>
      </c>
      <c r="F48" s="112">
        <v>10000</v>
      </c>
      <c r="G48" s="35"/>
      <c r="H48" s="35"/>
      <c r="I48" s="35"/>
      <c r="J48" s="36"/>
    </row>
    <row r="49" spans="1:11" x14ac:dyDescent="0.3">
      <c r="A49" s="37"/>
      <c r="B49" s="108">
        <v>301</v>
      </c>
      <c r="C49" s="29">
        <v>500</v>
      </c>
      <c r="D49" s="110">
        <f t="shared" si="1"/>
        <v>888000</v>
      </c>
      <c r="E49" s="111">
        <v>74</v>
      </c>
      <c r="F49" s="112">
        <v>12000</v>
      </c>
      <c r="G49" s="35"/>
      <c r="H49" s="35"/>
      <c r="I49" s="35"/>
      <c r="J49" s="36"/>
    </row>
    <row r="50" spans="1:11" x14ac:dyDescent="0.3">
      <c r="A50" s="37"/>
      <c r="B50" s="38">
        <v>501</v>
      </c>
      <c r="C50" s="29">
        <v>750</v>
      </c>
      <c r="D50" s="39">
        <f t="shared" si="1"/>
        <v>1104000</v>
      </c>
      <c r="E50" s="104">
        <v>92</v>
      </c>
      <c r="F50" s="105">
        <v>12000</v>
      </c>
      <c r="G50" s="35"/>
      <c r="H50" s="35"/>
      <c r="I50" s="35"/>
      <c r="J50" s="36"/>
    </row>
    <row r="51" spans="1:11" x14ac:dyDescent="0.3">
      <c r="A51" s="37"/>
      <c r="B51" s="38">
        <v>751</v>
      </c>
      <c r="C51" s="109">
        <v>1000</v>
      </c>
      <c r="D51" s="110">
        <f t="shared" si="1"/>
        <v>1356000</v>
      </c>
      <c r="E51" s="111">
        <v>113</v>
      </c>
      <c r="F51" s="112">
        <v>12000</v>
      </c>
      <c r="G51" s="35"/>
      <c r="H51" s="35"/>
      <c r="I51" s="35"/>
      <c r="J51" s="36"/>
    </row>
    <row r="52" spans="1:11" x14ac:dyDescent="0.3">
      <c r="A52" s="37"/>
      <c r="B52" s="108">
        <v>1001</v>
      </c>
      <c r="C52" s="29">
        <v>2500</v>
      </c>
      <c r="D52" s="110">
        <f t="shared" si="1"/>
        <v>1848000</v>
      </c>
      <c r="E52" s="104">
        <v>132</v>
      </c>
      <c r="F52" s="112">
        <v>14000</v>
      </c>
      <c r="G52" s="35"/>
      <c r="H52" s="35"/>
      <c r="I52" s="35"/>
      <c r="J52" s="36"/>
    </row>
    <row r="53" spans="1:11" x14ac:dyDescent="0.3">
      <c r="A53" s="37"/>
      <c r="B53" s="38">
        <v>2501</v>
      </c>
      <c r="C53" s="29">
        <v>5000</v>
      </c>
      <c r="D53" s="39">
        <f t="shared" si="1"/>
        <v>2534000</v>
      </c>
      <c r="E53" s="104">
        <v>181</v>
      </c>
      <c r="F53" s="105">
        <v>14000</v>
      </c>
      <c r="G53" s="35"/>
      <c r="H53" s="35"/>
      <c r="I53" s="35"/>
      <c r="J53" s="36"/>
    </row>
    <row r="54" spans="1:11" x14ac:dyDescent="0.3">
      <c r="A54" s="37"/>
      <c r="B54" s="35"/>
      <c r="C54" s="14"/>
      <c r="D54" s="113"/>
      <c r="E54" s="35"/>
      <c r="F54" s="35"/>
      <c r="G54" s="35"/>
      <c r="H54" s="35"/>
      <c r="I54" s="35"/>
      <c r="J54" s="36"/>
    </row>
    <row r="55" spans="1:11" x14ac:dyDescent="0.3">
      <c r="A55" s="17" t="s">
        <v>106</v>
      </c>
      <c r="B55" s="11"/>
      <c r="C55" s="11"/>
      <c r="D55" s="11"/>
      <c r="E55" s="11"/>
      <c r="F55" s="11"/>
      <c r="G55" s="11"/>
      <c r="H55" s="11"/>
      <c r="I55" s="11"/>
      <c r="J55" s="18"/>
    </row>
    <row r="56" spans="1:11" ht="65.25" x14ac:dyDescent="0.3">
      <c r="A56" s="126" t="s">
        <v>104</v>
      </c>
      <c r="B56" s="127"/>
      <c r="C56" s="127"/>
      <c r="D56" s="127"/>
      <c r="E56" s="127"/>
      <c r="F56" s="127"/>
      <c r="G56" s="127"/>
      <c r="H56" s="127"/>
      <c r="I56" s="127"/>
      <c r="J56" s="128"/>
      <c r="K56" s="106" t="s">
        <v>103</v>
      </c>
    </row>
    <row r="57" spans="1:11" ht="65.25" x14ac:dyDescent="0.3">
      <c r="A57" s="132" t="s">
        <v>105</v>
      </c>
      <c r="B57" s="133"/>
      <c r="C57" s="133"/>
      <c r="D57" s="133"/>
      <c r="E57" s="133"/>
      <c r="F57" s="133"/>
      <c r="G57" s="133"/>
      <c r="H57" s="133"/>
      <c r="I57" s="133"/>
      <c r="J57" s="134"/>
      <c r="K57" s="106" t="s">
        <v>103</v>
      </c>
    </row>
    <row r="58" spans="1:11" x14ac:dyDescent="0.3">
      <c r="A58" s="98"/>
      <c r="B58" s="99"/>
      <c r="C58" s="99"/>
      <c r="D58" s="99"/>
      <c r="E58" s="99"/>
      <c r="F58" s="99"/>
      <c r="G58" s="99"/>
      <c r="H58" s="99"/>
      <c r="I58" s="99"/>
      <c r="J58" s="100"/>
    </row>
    <row r="59" spans="1:11" x14ac:dyDescent="0.3">
      <c r="A59" s="98"/>
      <c r="B59" s="99"/>
      <c r="C59" s="99"/>
      <c r="D59" s="99"/>
      <c r="E59" s="99"/>
      <c r="F59" s="99"/>
      <c r="G59" s="99"/>
      <c r="H59" s="99"/>
      <c r="I59" s="99"/>
      <c r="J59" s="100"/>
    </row>
    <row r="60" spans="1:11" ht="39.75" x14ac:dyDescent="0.3">
      <c r="A60" s="126" t="s">
        <v>107</v>
      </c>
      <c r="B60" s="127"/>
      <c r="C60" s="127"/>
      <c r="D60" s="127"/>
      <c r="E60" s="127"/>
      <c r="F60" s="127"/>
      <c r="G60" s="127"/>
      <c r="H60" s="127"/>
      <c r="I60" s="127"/>
      <c r="J60" s="128"/>
      <c r="K60" s="106" t="s">
        <v>100</v>
      </c>
    </row>
    <row r="61" spans="1:11" x14ac:dyDescent="0.3">
      <c r="A61" s="98"/>
      <c r="B61" s="99"/>
      <c r="C61" s="99"/>
      <c r="D61" s="99"/>
      <c r="E61" s="99"/>
      <c r="F61" s="99"/>
      <c r="G61" s="99"/>
      <c r="H61" s="99"/>
      <c r="I61" s="99"/>
      <c r="J61" s="100"/>
    </row>
    <row r="62" spans="1:11" x14ac:dyDescent="0.3">
      <c r="A62" s="98"/>
      <c r="B62" s="99"/>
      <c r="C62" s="99"/>
      <c r="D62" s="99"/>
      <c r="E62" s="99"/>
      <c r="F62" s="99"/>
      <c r="G62" s="99"/>
      <c r="H62" s="99"/>
      <c r="I62" s="99"/>
      <c r="J62" s="100"/>
    </row>
  </sheetData>
  <mergeCells count="16">
    <mergeCell ref="A26:J26"/>
    <mergeCell ref="A28:J28"/>
    <mergeCell ref="A29:J29"/>
    <mergeCell ref="A30:J30"/>
    <mergeCell ref="A3:J3"/>
    <mergeCell ref="A4:J4"/>
    <mergeCell ref="B12:D13"/>
    <mergeCell ref="B18:D19"/>
    <mergeCell ref="A25:J25"/>
    <mergeCell ref="A60:J60"/>
    <mergeCell ref="A32:J32"/>
    <mergeCell ref="A44:J44"/>
    <mergeCell ref="A56:J56"/>
    <mergeCell ref="A57:J57"/>
    <mergeCell ref="B34:C34"/>
    <mergeCell ref="B45:C45"/>
  </mergeCells>
  <hyperlinks>
    <hyperlink ref="A26:J26" r:id="rId1" display="Javaslat a könyvvizsgálói tevékenységért járó díjtétel-minimumok meghatározásához"/>
  </hyperlinks>
  <pageMargins left="0.74803149606299213" right="0.74803149606299213" top="0.98425196850393704" bottom="0.98425196850393704" header="0.51181102362204722" footer="0.51181102362204722"/>
  <pageSetup paperSize="9" scale="78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showGridLines="0" zoomScaleNormal="100" workbookViewId="0"/>
  </sheetViews>
  <sheetFormatPr defaultRowHeight="16.5" x14ac:dyDescent="0.3"/>
  <cols>
    <col min="1" max="1" width="9.21875" style="2" customWidth="1"/>
    <col min="2" max="2" width="18.21875" style="2" customWidth="1"/>
    <col min="3" max="3" width="55.77734375" style="2" customWidth="1"/>
    <col min="4" max="5" width="9.88671875" style="2" customWidth="1"/>
    <col min="6" max="6" width="9.21875" style="2" customWidth="1"/>
    <col min="7" max="16384" width="8.88671875" style="1"/>
  </cols>
  <sheetData>
    <row r="1" spans="1:8" x14ac:dyDescent="0.3">
      <c r="A1" s="64" t="s">
        <v>40</v>
      </c>
      <c r="B1" s="65"/>
      <c r="C1" s="65"/>
      <c r="D1" s="65"/>
      <c r="E1" s="65"/>
      <c r="F1" s="65"/>
    </row>
    <row r="2" spans="1:8" x14ac:dyDescent="0.3">
      <c r="A2" s="67"/>
      <c r="B2" s="11"/>
      <c r="C2" s="11"/>
      <c r="D2" s="11"/>
      <c r="E2" s="11"/>
      <c r="F2" s="11"/>
      <c r="G2" s="3"/>
    </row>
    <row r="3" spans="1:8" ht="18" x14ac:dyDescent="0.25">
      <c r="A3" s="140" t="s">
        <v>143</v>
      </c>
      <c r="B3" s="141"/>
      <c r="C3" s="141"/>
      <c r="D3" s="141"/>
      <c r="E3" s="141"/>
      <c r="F3" s="141"/>
      <c r="G3" s="3"/>
    </row>
    <row r="4" spans="1:8" x14ac:dyDescent="0.3">
      <c r="A4" s="143" t="s">
        <v>35</v>
      </c>
      <c r="B4" s="144"/>
      <c r="C4" s="144"/>
      <c r="D4" s="144"/>
      <c r="E4" s="144"/>
      <c r="F4" s="144"/>
      <c r="G4" s="3"/>
    </row>
    <row r="5" spans="1:8" x14ac:dyDescent="0.3">
      <c r="A5" s="13" t="s">
        <v>9</v>
      </c>
      <c r="B5" s="13">
        <f>Alapa!$C$17</f>
        <v>0</v>
      </c>
      <c r="C5" s="19"/>
      <c r="D5" s="19"/>
      <c r="E5" s="19"/>
      <c r="F5" s="20"/>
      <c r="G5" s="3"/>
    </row>
    <row r="6" spans="1:8" ht="17.25" thickBot="1" x14ac:dyDescent="0.35">
      <c r="A6" s="13" t="s">
        <v>8</v>
      </c>
      <c r="B6" s="21">
        <f>Alapa!$C$12</f>
        <v>0</v>
      </c>
      <c r="C6" s="19"/>
      <c r="D6" s="19"/>
      <c r="E6" s="19"/>
      <c r="F6" s="20"/>
      <c r="G6" s="3"/>
    </row>
    <row r="7" spans="1:8" ht="17.25" thickBot="1" x14ac:dyDescent="0.35">
      <c r="A7" s="13" t="s">
        <v>10</v>
      </c>
      <c r="B7" s="10"/>
      <c r="C7" s="19"/>
      <c r="D7" s="19"/>
      <c r="E7" s="19"/>
      <c r="F7" s="20"/>
      <c r="G7" s="22" t="s">
        <v>11</v>
      </c>
      <c r="H7" s="30">
        <v>2</v>
      </c>
    </row>
    <row r="8" spans="1:8" x14ac:dyDescent="0.3">
      <c r="A8" s="13" t="s">
        <v>11</v>
      </c>
      <c r="B8" s="13" t="e">
        <f>VLOOKUP(H7,Alapa!$G$2:$H$22,2)</f>
        <v>#N/A</v>
      </c>
      <c r="C8" s="19"/>
      <c r="D8" s="19"/>
      <c r="E8" s="19"/>
      <c r="F8" s="20"/>
      <c r="G8" s="3"/>
    </row>
    <row r="9" spans="1:8" x14ac:dyDescent="0.3">
      <c r="A9" s="13" t="s">
        <v>12</v>
      </c>
      <c r="B9" s="13" t="str">
        <f>IF(Alapa!$N$2=0," ",Alapa!$N$2)</f>
        <v xml:space="preserve"> </v>
      </c>
      <c r="C9" s="19"/>
      <c r="D9" s="19"/>
      <c r="E9" s="19"/>
      <c r="F9" s="20"/>
      <c r="G9" s="3"/>
    </row>
    <row r="10" spans="1:8" ht="22.5" customHeight="1" x14ac:dyDescent="0.3">
      <c r="A10" s="68"/>
      <c r="B10" s="9"/>
      <c r="C10" s="63"/>
      <c r="D10" s="63"/>
      <c r="E10" s="63"/>
      <c r="F10" s="63"/>
      <c r="G10" s="3"/>
    </row>
    <row r="11" spans="1:8" ht="22.5" customHeight="1" thickBot="1" x14ac:dyDescent="0.35">
      <c r="A11" s="68" t="s">
        <v>99</v>
      </c>
      <c r="B11" s="12"/>
      <c r="C11" s="11"/>
      <c r="D11" s="11"/>
      <c r="E11" s="11"/>
      <c r="F11" s="11"/>
      <c r="G11" s="3"/>
    </row>
    <row r="12" spans="1:8" ht="30" customHeight="1" thickBot="1" x14ac:dyDescent="0.3">
      <c r="A12" s="92" t="s">
        <v>98</v>
      </c>
      <c r="B12" s="93" t="s">
        <v>41</v>
      </c>
      <c r="C12" s="93" t="s">
        <v>42</v>
      </c>
      <c r="D12" s="115" t="s">
        <v>108</v>
      </c>
      <c r="E12" s="115" t="s">
        <v>109</v>
      </c>
      <c r="F12" s="115" t="s">
        <v>110</v>
      </c>
      <c r="G12" s="116" t="s">
        <v>111</v>
      </c>
    </row>
    <row r="13" spans="1:8" ht="25.5" x14ac:dyDescent="0.2">
      <c r="A13" s="94">
        <f>COUNT(A$12:$A12)+1</f>
        <v>1</v>
      </c>
      <c r="B13" s="83" t="s">
        <v>43</v>
      </c>
      <c r="C13" s="76" t="s">
        <v>44</v>
      </c>
      <c r="D13" s="117">
        <v>1</v>
      </c>
      <c r="E13" s="118">
        <v>0.5</v>
      </c>
      <c r="F13" s="119" t="s">
        <v>112</v>
      </c>
      <c r="G13" s="120"/>
    </row>
    <row r="14" spans="1:8" ht="25.5" x14ac:dyDescent="0.2">
      <c r="A14" s="95">
        <f>COUNT(A$12:$A13)+1</f>
        <v>2</v>
      </c>
      <c r="B14" s="84" t="s">
        <v>45</v>
      </c>
      <c r="C14" s="77" t="s">
        <v>46</v>
      </c>
      <c r="D14" s="121">
        <v>2</v>
      </c>
      <c r="E14" s="122">
        <v>1</v>
      </c>
      <c r="F14" s="123" t="s">
        <v>113</v>
      </c>
      <c r="G14" s="120"/>
    </row>
    <row r="15" spans="1:8" ht="17.25" customHeight="1" x14ac:dyDescent="0.2">
      <c r="A15" s="95">
        <f>COUNT(A$12:$A14)+1</f>
        <v>3</v>
      </c>
      <c r="B15" s="86" t="s">
        <v>47</v>
      </c>
      <c r="C15" s="87"/>
      <c r="D15" s="124"/>
      <c r="E15" s="125"/>
      <c r="F15" s="123"/>
      <c r="G15" s="120"/>
    </row>
    <row r="16" spans="1:8" ht="31.5" x14ac:dyDescent="0.2">
      <c r="A16" s="95">
        <f>COUNT(A$12:$A15)+1</f>
        <v>4</v>
      </c>
      <c r="B16" s="84" t="s">
        <v>48</v>
      </c>
      <c r="C16" s="78" t="s">
        <v>61</v>
      </c>
      <c r="D16" s="121">
        <v>6</v>
      </c>
      <c r="E16" s="122">
        <v>2</v>
      </c>
      <c r="F16" s="123" t="s">
        <v>114</v>
      </c>
      <c r="G16" s="120"/>
    </row>
    <row r="17" spans="1:7" ht="31.5" x14ac:dyDescent="0.2">
      <c r="A17" s="95">
        <f>COUNT(A$12:$A16)+1</f>
        <v>5</v>
      </c>
      <c r="B17" s="84"/>
      <c r="C17" s="78" t="s">
        <v>62</v>
      </c>
      <c r="D17" s="121"/>
      <c r="E17" s="122"/>
      <c r="F17" s="123" t="s">
        <v>144</v>
      </c>
      <c r="G17" s="120"/>
    </row>
    <row r="18" spans="1:7" ht="15.75" x14ac:dyDescent="0.2">
      <c r="A18" s="95">
        <f>COUNT(A$12:$A17)+1</f>
        <v>6</v>
      </c>
      <c r="B18" s="84"/>
      <c r="C18" s="78" t="s">
        <v>63</v>
      </c>
      <c r="D18" s="121"/>
      <c r="E18" s="122"/>
      <c r="F18" s="123" t="s">
        <v>115</v>
      </c>
      <c r="G18" s="120"/>
    </row>
    <row r="19" spans="1:7" ht="15.75" x14ac:dyDescent="0.2">
      <c r="A19" s="95">
        <f>COUNT(A$12:$A18)+1</f>
        <v>7</v>
      </c>
      <c r="B19" s="84"/>
      <c r="C19" s="78" t="s">
        <v>64</v>
      </c>
      <c r="D19" s="121"/>
      <c r="E19" s="122"/>
      <c r="F19" s="123" t="s">
        <v>116</v>
      </c>
      <c r="G19" s="120"/>
    </row>
    <row r="20" spans="1:7" ht="15.75" x14ac:dyDescent="0.2">
      <c r="A20" s="95">
        <f>COUNT(A$12:$A19)+1</f>
        <v>8</v>
      </c>
      <c r="B20" s="84"/>
      <c r="C20" s="78" t="s">
        <v>65</v>
      </c>
      <c r="D20" s="121"/>
      <c r="E20" s="122"/>
      <c r="F20" s="123" t="s">
        <v>117</v>
      </c>
      <c r="G20" s="120"/>
    </row>
    <row r="21" spans="1:7" ht="15.75" x14ac:dyDescent="0.2">
      <c r="A21" s="95">
        <f>COUNT(A$12:$A20)+1</f>
        <v>9</v>
      </c>
      <c r="B21" s="84"/>
      <c r="C21" s="78" t="s">
        <v>66</v>
      </c>
      <c r="D21" s="121"/>
      <c r="E21" s="122"/>
      <c r="F21" s="123" t="s">
        <v>118</v>
      </c>
      <c r="G21" s="120"/>
    </row>
    <row r="22" spans="1:7" ht="15.75" x14ac:dyDescent="0.2">
      <c r="A22" s="95">
        <f>COUNT(A$12:$A21)+1</f>
        <v>10</v>
      </c>
      <c r="B22" s="84"/>
      <c r="C22" s="78" t="s">
        <v>67</v>
      </c>
      <c r="D22" s="121"/>
      <c r="E22" s="122"/>
      <c r="F22" s="123" t="s">
        <v>119</v>
      </c>
      <c r="G22" s="120"/>
    </row>
    <row r="23" spans="1:7" ht="38.25" x14ac:dyDescent="0.2">
      <c r="A23" s="95">
        <f>COUNT(A$12:$A22)+1</f>
        <v>11</v>
      </c>
      <c r="B23" s="84" t="s">
        <v>49</v>
      </c>
      <c r="C23" s="79" t="s">
        <v>68</v>
      </c>
      <c r="D23" s="121">
        <v>3</v>
      </c>
      <c r="E23" s="122">
        <v>2</v>
      </c>
      <c r="F23" s="123" t="s">
        <v>120</v>
      </c>
      <c r="G23" s="120"/>
    </row>
    <row r="24" spans="1:7" ht="15.75" x14ac:dyDescent="0.2">
      <c r="A24" s="95">
        <f>COUNT(A$12:$A23)+1</f>
        <v>12</v>
      </c>
      <c r="B24" s="84"/>
      <c r="C24" s="79" t="s">
        <v>69</v>
      </c>
      <c r="D24" s="121"/>
      <c r="E24" s="122"/>
      <c r="F24" s="123" t="s">
        <v>121</v>
      </c>
      <c r="G24" s="120"/>
    </row>
    <row r="25" spans="1:7" ht="51.75" x14ac:dyDescent="0.2">
      <c r="A25" s="95">
        <f>COUNT(A$12:$A24)+1</f>
        <v>13</v>
      </c>
      <c r="B25" s="97" t="s">
        <v>50</v>
      </c>
      <c r="C25" s="79" t="s">
        <v>70</v>
      </c>
      <c r="D25" s="121">
        <v>64</v>
      </c>
      <c r="E25" s="122">
        <v>48</v>
      </c>
      <c r="F25" s="123" t="s">
        <v>122</v>
      </c>
      <c r="G25" s="120"/>
    </row>
    <row r="26" spans="1:7" ht="51" x14ac:dyDescent="0.2">
      <c r="A26" s="95">
        <f>COUNT(A$12:$A25)+1</f>
        <v>14</v>
      </c>
      <c r="B26" s="84" t="s">
        <v>51</v>
      </c>
      <c r="C26" s="79" t="s">
        <v>71</v>
      </c>
      <c r="D26" s="121"/>
      <c r="E26" s="122"/>
      <c r="F26" s="123" t="s">
        <v>123</v>
      </c>
      <c r="G26" s="120"/>
    </row>
    <row r="27" spans="1:7" ht="39" x14ac:dyDescent="0.2">
      <c r="A27" s="95">
        <f>COUNT(A$12:$A26)+1</f>
        <v>15</v>
      </c>
      <c r="B27" s="84"/>
      <c r="C27" s="79" t="s">
        <v>72</v>
      </c>
      <c r="D27" s="121"/>
      <c r="E27" s="122"/>
      <c r="F27" s="123" t="s">
        <v>124</v>
      </c>
      <c r="G27" s="120"/>
    </row>
    <row r="28" spans="1:7" ht="31.5" x14ac:dyDescent="0.2">
      <c r="A28" s="95">
        <f>COUNT(A$12:$A27)+1</f>
        <v>16</v>
      </c>
      <c r="B28" s="84"/>
      <c r="C28" s="79" t="s">
        <v>73</v>
      </c>
      <c r="D28" s="121"/>
      <c r="E28" s="122"/>
      <c r="F28" s="123" t="s">
        <v>123</v>
      </c>
      <c r="G28" s="120"/>
    </row>
    <row r="29" spans="1:7" ht="26.25" x14ac:dyDescent="0.2">
      <c r="A29" s="95">
        <f>COUNT(A$12:$A28)+1</f>
        <v>17</v>
      </c>
      <c r="B29" s="85"/>
      <c r="C29" s="79" t="s">
        <v>74</v>
      </c>
      <c r="D29" s="121"/>
      <c r="E29" s="122"/>
      <c r="F29" s="123" t="s">
        <v>125</v>
      </c>
      <c r="G29" s="120"/>
    </row>
    <row r="30" spans="1:7" ht="15.75" x14ac:dyDescent="0.2">
      <c r="A30" s="95">
        <f>COUNT(A$12:$A29)+1</f>
        <v>18</v>
      </c>
      <c r="B30" s="85"/>
      <c r="C30" s="79" t="s">
        <v>75</v>
      </c>
      <c r="D30" s="121"/>
      <c r="E30" s="122"/>
      <c r="F30" s="123" t="s">
        <v>126</v>
      </c>
      <c r="G30" s="120"/>
    </row>
    <row r="31" spans="1:7" ht="26.25" x14ac:dyDescent="0.2">
      <c r="A31" s="95">
        <f>COUNT(A$12:$A30)+1</f>
        <v>19</v>
      </c>
      <c r="B31" s="85"/>
      <c r="C31" s="79" t="s">
        <v>76</v>
      </c>
      <c r="D31" s="121"/>
      <c r="E31" s="122"/>
      <c r="F31" s="123" t="s">
        <v>127</v>
      </c>
      <c r="G31" s="120"/>
    </row>
    <row r="32" spans="1:7" ht="26.25" x14ac:dyDescent="0.2">
      <c r="A32" s="95">
        <f>COUNT(A$12:$A31)+1</f>
        <v>20</v>
      </c>
      <c r="B32" s="85"/>
      <c r="C32" s="79" t="s">
        <v>77</v>
      </c>
      <c r="D32" s="121"/>
      <c r="E32" s="122"/>
      <c r="F32" s="123" t="s">
        <v>128</v>
      </c>
      <c r="G32" s="120"/>
    </row>
    <row r="33" spans="1:7" ht="39" x14ac:dyDescent="0.2">
      <c r="A33" s="95">
        <f>COUNT(A$12:$A32)+1</f>
        <v>21</v>
      </c>
      <c r="B33" s="84" t="s">
        <v>52</v>
      </c>
      <c r="C33" s="79" t="s">
        <v>78</v>
      </c>
      <c r="D33" s="121">
        <v>12</v>
      </c>
      <c r="E33" s="122">
        <v>6</v>
      </c>
      <c r="F33" s="123" t="s">
        <v>129</v>
      </c>
      <c r="G33" s="120"/>
    </row>
    <row r="34" spans="1:7" ht="15.75" x14ac:dyDescent="0.2">
      <c r="A34" s="95">
        <f>COUNT(A$12:$A33)+1</f>
        <v>22</v>
      </c>
      <c r="B34" s="84" t="s">
        <v>53</v>
      </c>
      <c r="C34" s="79" t="s">
        <v>79</v>
      </c>
      <c r="D34" s="121"/>
      <c r="E34" s="122"/>
      <c r="F34" s="123" t="s">
        <v>128</v>
      </c>
      <c r="G34" s="120"/>
    </row>
    <row r="35" spans="1:7" ht="15.75" x14ac:dyDescent="0.2">
      <c r="A35" s="95">
        <f>COUNT(A$12:$A34)+1</f>
        <v>23</v>
      </c>
      <c r="B35" s="85"/>
      <c r="C35" s="79" t="s">
        <v>80</v>
      </c>
      <c r="D35" s="121"/>
      <c r="E35" s="122"/>
      <c r="F35" s="123" t="s">
        <v>130</v>
      </c>
      <c r="G35" s="120"/>
    </row>
    <row r="36" spans="1:7" ht="17.25" customHeight="1" x14ac:dyDescent="0.2">
      <c r="A36" s="95">
        <f>COUNT(A$12:$A35)+1</f>
        <v>24</v>
      </c>
      <c r="B36" s="86" t="s">
        <v>54</v>
      </c>
      <c r="C36" s="87"/>
      <c r="D36" s="124"/>
      <c r="E36" s="125"/>
      <c r="F36" s="123"/>
      <c r="G36" s="120"/>
    </row>
    <row r="37" spans="1:7" ht="25.5" x14ac:dyDescent="0.2">
      <c r="A37" s="95">
        <f>COUNT(A$12:$A36)+1</f>
        <v>25</v>
      </c>
      <c r="B37" s="97" t="s">
        <v>55</v>
      </c>
      <c r="C37" s="79" t="s">
        <v>81</v>
      </c>
      <c r="D37" s="121">
        <v>8</v>
      </c>
      <c r="E37" s="122">
        <v>8</v>
      </c>
      <c r="F37" s="123" t="s">
        <v>131</v>
      </c>
      <c r="G37" s="120"/>
    </row>
    <row r="38" spans="1:7" ht="26.25" x14ac:dyDescent="0.2">
      <c r="A38" s="95">
        <f>COUNT(A$12:$A37)+1</f>
        <v>26</v>
      </c>
      <c r="B38" s="84"/>
      <c r="C38" s="79" t="s">
        <v>82</v>
      </c>
      <c r="D38" s="121">
        <v>64</v>
      </c>
      <c r="E38" s="122">
        <v>64</v>
      </c>
      <c r="F38" s="123" t="s">
        <v>130</v>
      </c>
      <c r="G38" s="120"/>
    </row>
    <row r="39" spans="1:7" ht="31.5" x14ac:dyDescent="0.2">
      <c r="A39" s="95">
        <f>COUNT(A$12:$A38)+1</f>
        <v>27</v>
      </c>
      <c r="B39" s="84"/>
      <c r="C39" s="79" t="s">
        <v>83</v>
      </c>
      <c r="D39" s="121"/>
      <c r="E39" s="122"/>
      <c r="F39" s="123" t="s">
        <v>132</v>
      </c>
      <c r="G39" s="120"/>
    </row>
    <row r="40" spans="1:7" ht="38.25" x14ac:dyDescent="0.2">
      <c r="A40" s="95">
        <f>COUNT(A$12:$A39)+1</f>
        <v>28</v>
      </c>
      <c r="B40" s="84" t="s">
        <v>56</v>
      </c>
      <c r="C40" s="79" t="s">
        <v>84</v>
      </c>
      <c r="D40" s="121"/>
      <c r="E40" s="122"/>
      <c r="F40" s="123" t="s">
        <v>130</v>
      </c>
      <c r="G40" s="120"/>
    </row>
    <row r="41" spans="1:7" ht="39" x14ac:dyDescent="0.2">
      <c r="A41" s="95">
        <f>COUNT(A$12:$A40)+1</f>
        <v>29</v>
      </c>
      <c r="B41" s="84" t="s">
        <v>57</v>
      </c>
      <c r="C41" s="79" t="s">
        <v>85</v>
      </c>
      <c r="D41" s="121">
        <v>8</v>
      </c>
      <c r="E41" s="122">
        <v>8</v>
      </c>
      <c r="F41" s="123" t="s">
        <v>133</v>
      </c>
      <c r="G41" s="120"/>
    </row>
    <row r="42" spans="1:7" ht="15.75" x14ac:dyDescent="0.2">
      <c r="A42" s="95">
        <f>COUNT(A$12:$A41)+1</f>
        <v>30</v>
      </c>
      <c r="B42" s="84"/>
      <c r="C42" s="79" t="s">
        <v>86</v>
      </c>
      <c r="D42" s="121"/>
      <c r="E42" s="122"/>
      <c r="F42" s="123" t="s">
        <v>134</v>
      </c>
      <c r="G42" s="120"/>
    </row>
    <row r="43" spans="1:7" ht="63.75" x14ac:dyDescent="0.2">
      <c r="A43" s="95">
        <f>COUNT(A$12:$A42)+1</f>
        <v>31</v>
      </c>
      <c r="B43" s="84" t="s">
        <v>58</v>
      </c>
      <c r="C43" s="79"/>
      <c r="D43" s="121">
        <v>11</v>
      </c>
      <c r="E43" s="122">
        <v>11</v>
      </c>
      <c r="F43" s="123"/>
      <c r="G43" s="120"/>
    </row>
    <row r="44" spans="1:7" ht="15.75" x14ac:dyDescent="0.2">
      <c r="A44" s="95">
        <f>COUNT(A$12:$A43)+1</f>
        <v>32</v>
      </c>
      <c r="B44" s="84"/>
      <c r="C44" s="79" t="s">
        <v>87</v>
      </c>
      <c r="D44" s="121"/>
      <c r="E44" s="122"/>
      <c r="F44" s="123" t="s">
        <v>135</v>
      </c>
      <c r="G44" s="120"/>
    </row>
    <row r="45" spans="1:7" ht="15.75" x14ac:dyDescent="0.2">
      <c r="A45" s="95">
        <f>COUNT(A$12:$A44)+1</f>
        <v>33</v>
      </c>
      <c r="B45" s="84"/>
      <c r="C45" s="79" t="s">
        <v>88</v>
      </c>
      <c r="D45" s="121"/>
      <c r="E45" s="122"/>
      <c r="F45" s="123" t="s">
        <v>136</v>
      </c>
      <c r="G45" s="120"/>
    </row>
    <row r="46" spans="1:7" ht="15.75" x14ac:dyDescent="0.2">
      <c r="A46" s="95">
        <f>COUNT(A$12:$A45)+1</f>
        <v>34</v>
      </c>
      <c r="B46" s="84"/>
      <c r="C46" s="79" t="s">
        <v>89</v>
      </c>
      <c r="D46" s="121"/>
      <c r="E46" s="122"/>
      <c r="F46" s="123" t="s">
        <v>137</v>
      </c>
      <c r="G46" s="120"/>
    </row>
    <row r="47" spans="1:7" ht="26.25" x14ac:dyDescent="0.2">
      <c r="A47" s="95">
        <f>COUNT(A$12:$A46)+1</f>
        <v>35</v>
      </c>
      <c r="B47" s="84"/>
      <c r="C47" s="79" t="s">
        <v>90</v>
      </c>
      <c r="D47" s="121"/>
      <c r="E47" s="122"/>
      <c r="F47" s="123" t="s">
        <v>138</v>
      </c>
      <c r="G47" s="120"/>
    </row>
    <row r="48" spans="1:7" ht="15.75" x14ac:dyDescent="0.2">
      <c r="A48" s="95">
        <f>COUNT(A$12:$A47)+1</f>
        <v>36</v>
      </c>
      <c r="B48" s="84"/>
      <c r="C48" s="79" t="s">
        <v>91</v>
      </c>
      <c r="D48" s="121"/>
      <c r="E48" s="122"/>
      <c r="F48" s="123" t="s">
        <v>139</v>
      </c>
      <c r="G48" s="120"/>
    </row>
    <row r="49" spans="1:7" ht="15.75" x14ac:dyDescent="0.2">
      <c r="A49" s="95">
        <f>COUNT(A$12:$A48)+1</f>
        <v>37</v>
      </c>
      <c r="B49" s="84"/>
      <c r="C49" s="79" t="s">
        <v>92</v>
      </c>
      <c r="D49" s="121"/>
      <c r="E49" s="122"/>
      <c r="F49" s="123" t="s">
        <v>137</v>
      </c>
      <c r="G49" s="120"/>
    </row>
    <row r="50" spans="1:7" ht="15.75" x14ac:dyDescent="0.2">
      <c r="A50" s="95">
        <f>COUNT(A$12:$A49)+1</f>
        <v>38</v>
      </c>
      <c r="B50" s="84"/>
      <c r="C50" s="79" t="s">
        <v>93</v>
      </c>
      <c r="D50" s="121"/>
      <c r="E50" s="122"/>
      <c r="F50" s="123" t="s">
        <v>140</v>
      </c>
      <c r="G50" s="120"/>
    </row>
    <row r="51" spans="1:7" ht="16.5" customHeight="1" x14ac:dyDescent="0.2">
      <c r="A51" s="95">
        <f>COUNT(A$12:$A50)+1</f>
        <v>39</v>
      </c>
      <c r="B51" s="84"/>
      <c r="C51" s="79" t="s">
        <v>94</v>
      </c>
      <c r="D51" s="121"/>
      <c r="E51" s="122"/>
      <c r="F51" s="123" t="s">
        <v>141</v>
      </c>
      <c r="G51" s="120"/>
    </row>
    <row r="52" spans="1:7" ht="15.75" x14ac:dyDescent="0.2">
      <c r="A52" s="95">
        <f>COUNT(A$12:$A51)+1</f>
        <v>40</v>
      </c>
      <c r="B52" s="84"/>
      <c r="C52" s="79" t="s">
        <v>95</v>
      </c>
      <c r="D52" s="121"/>
      <c r="E52" s="122"/>
      <c r="F52" s="123" t="s">
        <v>142</v>
      </c>
      <c r="G52" s="120"/>
    </row>
    <row r="53" spans="1:7" ht="25.5" x14ac:dyDescent="0.2">
      <c r="A53" s="95">
        <f>COUNT(A$12:$A52)+1</f>
        <v>41</v>
      </c>
      <c r="B53" s="84" t="s">
        <v>59</v>
      </c>
      <c r="C53" s="79" t="s">
        <v>96</v>
      </c>
      <c r="D53" s="121">
        <v>3</v>
      </c>
      <c r="E53" s="122">
        <v>3</v>
      </c>
      <c r="F53" s="123"/>
      <c r="G53" s="120"/>
    </row>
    <row r="54" spans="1:7" ht="15.75" x14ac:dyDescent="0.2">
      <c r="A54" s="95">
        <f>COUNT(A$12:$A53)+1</f>
        <v>42</v>
      </c>
      <c r="B54" s="84"/>
      <c r="C54" s="79" t="s">
        <v>97</v>
      </c>
      <c r="D54" s="121"/>
      <c r="E54" s="122"/>
      <c r="F54" s="123"/>
      <c r="G54" s="120"/>
    </row>
    <row r="55" spans="1:7" thickBot="1" x14ac:dyDescent="0.25">
      <c r="A55" s="96">
        <f>COUNT(A$12:$A54)+1</f>
        <v>43</v>
      </c>
      <c r="B55" s="88" t="s">
        <v>60</v>
      </c>
      <c r="C55" s="89"/>
      <c r="D55" s="90">
        <f>SUM(D13:D54)</f>
        <v>182</v>
      </c>
      <c r="E55" s="114"/>
      <c r="F55" s="91">
        <f>SUM(F13:F54)</f>
        <v>0</v>
      </c>
    </row>
    <row r="56" spans="1:7" ht="15.75" x14ac:dyDescent="0.25">
      <c r="A56" s="80"/>
      <c r="B56" s="81"/>
      <c r="C56" s="81"/>
      <c r="D56" s="81"/>
      <c r="E56" s="81"/>
      <c r="F56"/>
    </row>
    <row r="57" spans="1:7" ht="15.75" x14ac:dyDescent="0.25">
      <c r="A57" s="82"/>
      <c r="B57" s="81"/>
      <c r="C57" s="81"/>
      <c r="D57" s="81"/>
      <c r="E57" s="81"/>
      <c r="F57"/>
    </row>
  </sheetData>
  <mergeCells count="2">
    <mergeCell ref="A3:F3"/>
    <mergeCell ref="A4:F4"/>
  </mergeCells>
  <pageMargins left="0.74803149606299213" right="0.74803149606299213" top="0.98425196850393704" bottom="0.98425196850393704" header="0.51181102362204722" footer="0.51181102362204722"/>
  <pageSetup paperSize="9" scale="7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5"/>
  <sheetViews>
    <sheetView workbookViewId="0"/>
  </sheetViews>
  <sheetFormatPr defaultRowHeight="12" x14ac:dyDescent="0.2"/>
  <cols>
    <col min="1" max="1" width="5" style="5" customWidth="1"/>
    <col min="2" max="2" width="46" style="5" bestFit="1" customWidth="1"/>
    <col min="3" max="3" width="41.5546875" style="5" bestFit="1" customWidth="1"/>
    <col min="4" max="4" width="14.33203125" style="5" bestFit="1" customWidth="1"/>
    <col min="5" max="5" width="13.33203125" style="5" bestFit="1" customWidth="1"/>
    <col min="6" max="6" width="13.6640625" style="5" bestFit="1" customWidth="1"/>
    <col min="7" max="7" width="2" style="5" bestFit="1" customWidth="1"/>
    <col min="8" max="8" width="11.77734375" style="5" bestFit="1" customWidth="1"/>
    <col min="9" max="9" width="8.88671875" style="5"/>
    <col min="10" max="10" width="2" style="5" bestFit="1" customWidth="1"/>
    <col min="11" max="11" width="15.44140625" style="5" bestFit="1" customWidth="1"/>
    <col min="12" max="16384" width="8.88671875" style="5"/>
  </cols>
  <sheetData>
    <row r="1" spans="1:14" ht="32.1" customHeight="1" x14ac:dyDescent="0.3">
      <c r="A1"/>
      <c r="B1" s="4"/>
      <c r="C1"/>
      <c r="D1"/>
      <c r="E1"/>
      <c r="F1"/>
      <c r="G1"/>
      <c r="H1"/>
      <c r="I1"/>
      <c r="J1"/>
      <c r="K1"/>
      <c r="L1"/>
      <c r="M1"/>
      <c r="N1"/>
    </row>
    <row r="2" spans="1:14" ht="15" customHeight="1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</row>
    <row r="3" spans="1:14" ht="15" customHeight="1" x14ac:dyDescent="0.2">
      <c r="A3"/>
      <c r="B3"/>
      <c r="C3"/>
      <c r="D3" s="6"/>
      <c r="E3"/>
      <c r="F3"/>
      <c r="G3"/>
      <c r="H3"/>
      <c r="I3"/>
      <c r="J3"/>
      <c r="K3"/>
      <c r="L3"/>
      <c r="M3"/>
      <c r="N3"/>
    </row>
    <row r="4" spans="1:14" ht="15" customHeight="1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</row>
    <row r="5" spans="1:14" ht="15" customHeight="1" x14ac:dyDescent="0.2">
      <c r="A5"/>
      <c r="B5"/>
      <c r="C5"/>
      <c r="D5" s="6"/>
      <c r="E5"/>
      <c r="F5"/>
      <c r="G5"/>
      <c r="H5"/>
      <c r="I5"/>
      <c r="J5"/>
      <c r="K5"/>
      <c r="L5"/>
      <c r="M5"/>
      <c r="N5"/>
    </row>
    <row r="6" spans="1:14" ht="15" customHeight="1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</row>
    <row r="7" spans="1:14" ht="15" customHeight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</row>
    <row r="8" spans="1:14" ht="15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</row>
    <row r="9" spans="1:14" ht="15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</row>
    <row r="10" spans="1:14" ht="15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</row>
    <row r="11" spans="1:14" ht="15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</row>
    <row r="12" spans="1:14" ht="15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</row>
    <row r="13" spans="1:14" ht="15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</row>
    <row r="14" spans="1:14" ht="15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</row>
    <row r="15" spans="1:14" ht="15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</row>
    <row r="16" spans="1:14" ht="15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</row>
    <row r="17" spans="1:14" ht="15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</row>
    <row r="18" spans="1:14" ht="15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</row>
    <row r="19" spans="1:14" ht="15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</row>
    <row r="20" spans="1:14" ht="15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</row>
    <row r="21" spans="1:14" ht="15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</row>
    <row r="22" spans="1:14" ht="15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</row>
    <row r="23" spans="1:14" ht="15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</row>
    <row r="24" spans="1:14" ht="15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</row>
    <row r="25" spans="1:14" ht="15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</row>
    <row r="26" spans="1:14" ht="15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</row>
    <row r="27" spans="1:14" ht="15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</row>
    <row r="28" spans="1:14" ht="15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</row>
    <row r="29" spans="1:14" ht="15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</row>
    <row r="30" spans="1:14" ht="15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</row>
    <row r="31" spans="1:14" ht="15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</row>
    <row r="32" spans="1:14" ht="15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</row>
    <row r="33" spans="1:14" ht="15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</row>
    <row r="34" spans="1:14" ht="15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</row>
    <row r="35" spans="1:14" ht="15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</row>
    <row r="36" spans="1:14" ht="15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</row>
    <row r="37" spans="1:14" ht="15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</row>
    <row r="38" spans="1:14" ht="15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</row>
    <row r="39" spans="1:14" ht="15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</row>
    <row r="40" spans="1:14" ht="15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</row>
    <row r="41" spans="1:14" ht="15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</row>
    <row r="42" spans="1:14" ht="15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</row>
    <row r="43" spans="1:14" ht="15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</row>
    <row r="44" spans="1:14" ht="15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</row>
    <row r="45" spans="1:14" ht="15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</row>
    <row r="46" spans="1:14" ht="15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</row>
    <row r="47" spans="1:14" ht="15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</row>
    <row r="48" spans="1:14" ht="15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</row>
    <row r="49" spans="1:14" ht="15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</row>
    <row r="50" spans="1:14" s="7" customFormat="1" ht="15.75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</row>
    <row r="51" spans="1:14" s="7" customFormat="1" ht="15.75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</row>
    <row r="52" spans="1:14" s="7" customFormat="1" ht="15.75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</row>
    <row r="53" spans="1:14" s="7" customFormat="1" ht="15.75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</row>
    <row r="54" spans="1:14" s="7" customFormat="1" ht="15.75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</row>
    <row r="55" spans="1:14" s="7" customFormat="1" ht="15.75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</row>
    <row r="56" spans="1:14" s="7" customFormat="1" ht="15.75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</row>
    <row r="57" spans="1:14" s="7" customFormat="1" ht="15.75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</row>
    <row r="58" spans="1:14" s="7" customFormat="1" ht="15.75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</row>
    <row r="59" spans="1:14" s="7" customFormat="1" ht="15.75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</row>
    <row r="60" spans="1:14" s="7" customFormat="1" ht="15.75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</row>
    <row r="61" spans="1:14" s="7" customFormat="1" ht="15.75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</row>
    <row r="62" spans="1:14" s="7" customFormat="1" ht="15.75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</row>
    <row r="63" spans="1:14" s="7" customFormat="1" ht="15.75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</row>
    <row r="64" spans="1:14" s="7" customFormat="1" ht="15.75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</row>
    <row r="65" spans="1:14" s="7" customFormat="1" ht="15.75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</row>
    <row r="66" spans="1:14" s="7" customFormat="1" ht="15.75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</row>
    <row r="67" spans="1:14" s="7" customFormat="1" ht="15.75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</row>
    <row r="68" spans="1:14" s="7" customFormat="1" ht="15.75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</row>
    <row r="69" spans="1:14" s="7" customFormat="1" ht="15.75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</row>
    <row r="70" spans="1:14" s="7" customFormat="1" ht="15.75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</row>
    <row r="71" spans="1:14" s="7" customFormat="1" ht="15.75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</row>
    <row r="72" spans="1:14" s="7" customFormat="1" ht="15.75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</row>
    <row r="73" spans="1:14" s="7" customFormat="1" ht="15.75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</row>
    <row r="74" spans="1:14" s="7" customFormat="1" ht="15.75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</row>
    <row r="75" spans="1:14" s="7" customFormat="1" ht="15.75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</row>
    <row r="76" spans="1:14" s="7" customFormat="1" ht="15.75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</row>
    <row r="77" spans="1:14" s="7" customFormat="1" ht="15.75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</row>
    <row r="78" spans="1:14" s="7" customFormat="1" ht="15.75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</row>
    <row r="79" spans="1:14" s="7" customFormat="1" ht="15.75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</row>
    <row r="80" spans="1:14" s="7" customFormat="1" ht="15.75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</row>
    <row r="81" spans="1:14" s="7" customFormat="1" ht="15.75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</row>
    <row r="82" spans="1:14" s="7" customFormat="1" ht="15.75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</row>
    <row r="83" spans="1:14" s="7" customFormat="1" ht="15.75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</row>
    <row r="84" spans="1:14" s="7" customFormat="1" ht="15.75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</row>
    <row r="85" spans="1:14" s="7" customFormat="1" ht="15.75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</row>
    <row r="86" spans="1:14" s="7" customFormat="1" ht="15.75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</row>
    <row r="87" spans="1:14" s="7" customFormat="1" ht="15.75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</row>
    <row r="88" spans="1:14" s="7" customFormat="1" ht="15.75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</row>
    <row r="89" spans="1:14" s="7" customFormat="1" ht="15.75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</row>
    <row r="90" spans="1:14" s="7" customFormat="1" ht="15.75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</row>
    <row r="91" spans="1:14" s="7" customFormat="1" ht="15.75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</row>
    <row r="92" spans="1:14" s="7" customFormat="1" ht="15.75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</row>
    <row r="93" spans="1:14" s="7" customFormat="1" ht="15.75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</row>
    <row r="94" spans="1:14" s="7" customFormat="1" ht="15.75" x14ac:dyDescent="0.25">
      <c r="A94"/>
      <c r="B94"/>
      <c r="C94"/>
      <c r="D94"/>
      <c r="E94"/>
      <c r="F94"/>
      <c r="G94"/>
      <c r="H94"/>
      <c r="I94"/>
      <c r="J94"/>
      <c r="K94"/>
      <c r="L94"/>
      <c r="M94"/>
      <c r="N94"/>
    </row>
    <row r="95" spans="1:14" s="7" customFormat="1" ht="15.75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</row>
    <row r="96" spans="1:14" s="7" customFormat="1" ht="15.75" x14ac:dyDescent="0.25">
      <c r="A96"/>
      <c r="B96"/>
      <c r="C96"/>
      <c r="D96"/>
      <c r="E96"/>
      <c r="F96"/>
      <c r="G96"/>
      <c r="H96"/>
      <c r="I96"/>
      <c r="J96"/>
      <c r="K96"/>
      <c r="L96"/>
      <c r="M96"/>
      <c r="N96"/>
    </row>
    <row r="97" spans="1:14" s="7" customFormat="1" ht="15.75" x14ac:dyDescent="0.25">
      <c r="A97"/>
      <c r="B97"/>
      <c r="C97"/>
      <c r="D97"/>
      <c r="E97"/>
      <c r="F97"/>
      <c r="G97"/>
      <c r="H97"/>
      <c r="I97"/>
      <c r="J97"/>
      <c r="K97"/>
      <c r="L97"/>
      <c r="M97"/>
      <c r="N97"/>
    </row>
    <row r="98" spans="1:14" s="7" customFormat="1" ht="15.75" x14ac:dyDescent="0.25">
      <c r="A98"/>
      <c r="B98"/>
      <c r="C98"/>
      <c r="D98"/>
      <c r="E98"/>
      <c r="F98"/>
      <c r="G98"/>
      <c r="H98"/>
      <c r="I98"/>
      <c r="J98"/>
      <c r="K98"/>
      <c r="L98"/>
      <c r="M98"/>
      <c r="N98"/>
    </row>
    <row r="99" spans="1:14" s="7" customFormat="1" ht="15.75" x14ac:dyDescent="0.25">
      <c r="A99"/>
      <c r="B99"/>
      <c r="C99"/>
      <c r="D99"/>
      <c r="E99"/>
      <c r="F99"/>
      <c r="G99"/>
      <c r="H99"/>
      <c r="I99"/>
      <c r="J99"/>
      <c r="K99"/>
      <c r="L99"/>
      <c r="M99"/>
      <c r="N99"/>
    </row>
    <row r="100" spans="1:14" s="7" customFormat="1" ht="15.75" x14ac:dyDescent="0.2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</row>
    <row r="101" spans="1:14" s="7" customFormat="1" ht="15.75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</row>
    <row r="102" spans="1:14" s="7" customFormat="1" ht="15.75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</row>
    <row r="103" spans="1:14" s="7" customFormat="1" ht="15.75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</row>
    <row r="104" spans="1:14" s="7" customFormat="1" ht="15.75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</row>
    <row r="105" spans="1:14" s="7" customFormat="1" ht="15.75" x14ac:dyDescent="0.2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</row>
    <row r="106" spans="1:14" s="7" customFormat="1" ht="15.75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</row>
    <row r="107" spans="1:14" s="7" customFormat="1" ht="15.75" x14ac:dyDescent="0.2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</row>
    <row r="108" spans="1:14" s="7" customFormat="1" ht="15.75" x14ac:dyDescent="0.2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</row>
    <row r="109" spans="1:14" s="7" customFormat="1" ht="15.75" x14ac:dyDescent="0.2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</row>
    <row r="110" spans="1:14" s="7" customFormat="1" ht="15.75" x14ac:dyDescent="0.2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</row>
    <row r="111" spans="1:14" s="7" customFormat="1" ht="15.75" x14ac:dyDescent="0.2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</row>
    <row r="112" spans="1:14" s="7" customFormat="1" ht="15.75" x14ac:dyDescent="0.2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</row>
    <row r="113" spans="1:14" s="7" customFormat="1" ht="15.75" x14ac:dyDescent="0.2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</row>
    <row r="114" spans="1:14" s="7" customFormat="1" ht="15.75" x14ac:dyDescent="0.2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</row>
    <row r="115" spans="1:14" s="7" customFormat="1" ht="15.75" x14ac:dyDescent="0.2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</row>
    <row r="116" spans="1:14" s="7" customFormat="1" ht="15.75" x14ac:dyDescent="0.2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</row>
    <row r="117" spans="1:14" s="7" customFormat="1" ht="15.75" x14ac:dyDescent="0.2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</row>
    <row r="118" spans="1:14" s="7" customFormat="1" ht="15.75" x14ac:dyDescent="0.2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</row>
    <row r="119" spans="1:14" s="7" customFormat="1" ht="15.75" x14ac:dyDescent="0.2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</row>
    <row r="120" spans="1:14" s="7" customFormat="1" ht="15.75" x14ac:dyDescent="0.2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</row>
    <row r="121" spans="1:14" s="7" customFormat="1" ht="15.75" x14ac:dyDescent="0.2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</row>
    <row r="122" spans="1:14" s="7" customFormat="1" ht="15.75" x14ac:dyDescent="0.2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</row>
    <row r="123" spans="1:14" s="7" customFormat="1" ht="15.75" x14ac:dyDescent="0.2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</row>
    <row r="125" spans="1:14" x14ac:dyDescent="0.2">
      <c r="C125" s="8"/>
    </row>
  </sheetData>
  <printOptions headings="1" gridLines="1"/>
  <pageMargins left="0.75" right="0.75" top="1" bottom="1" header="0.5" footer="0.5"/>
  <pageSetup paperSize="9" scale="6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"/>
  <sheetViews>
    <sheetView workbookViewId="0"/>
  </sheetViews>
  <sheetFormatPr defaultRowHeight="15" customHeight="1" x14ac:dyDescent="0.2"/>
  <cols>
    <col min="1" max="1" width="4.77734375" bestFit="1" customWidth="1"/>
    <col min="2" max="2" width="6.5546875" bestFit="1" customWidth="1"/>
    <col min="3" max="3" width="74" bestFit="1" customWidth="1"/>
    <col min="4" max="4" width="6.44140625" bestFit="1" customWidth="1"/>
    <col min="5" max="5" width="12" bestFit="1" customWidth="1"/>
    <col min="6" max="6" width="6.21875" bestFit="1" customWidth="1"/>
    <col min="7" max="7" width="7.88671875" bestFit="1" customWidth="1"/>
    <col min="8" max="8" width="5.109375" bestFit="1" customWidth="1"/>
  </cols>
  <sheetData>
    <row r="1" spans="1:8" ht="15" customHeight="1" x14ac:dyDescent="0.3">
      <c r="A1" s="32"/>
      <c r="B1" s="32"/>
      <c r="C1" s="32"/>
      <c r="D1" s="32"/>
      <c r="E1" s="32"/>
      <c r="F1" s="32"/>
      <c r="G1" s="32"/>
      <c r="H1" s="32"/>
    </row>
  </sheetData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"/>
  <sheetViews>
    <sheetView workbookViewId="0"/>
  </sheetViews>
  <sheetFormatPr defaultRowHeight="15" customHeight="1" x14ac:dyDescent="0.2"/>
  <cols>
    <col min="1" max="1" width="4.77734375" bestFit="1" customWidth="1"/>
    <col min="2" max="2" width="8.6640625" bestFit="1" customWidth="1"/>
    <col min="3" max="3" width="52.21875" bestFit="1" customWidth="1"/>
    <col min="4" max="4" width="7" bestFit="1" customWidth="1"/>
    <col min="5" max="5" width="12" bestFit="1" customWidth="1"/>
    <col min="6" max="6" width="6.21875" bestFit="1" customWidth="1"/>
    <col min="7" max="7" width="7.88671875" bestFit="1" customWidth="1"/>
    <col min="8" max="8" width="5.109375" bestFit="1" customWidth="1"/>
  </cols>
  <sheetData>
    <row r="1" spans="1:8" ht="15" customHeight="1" x14ac:dyDescent="0.3">
      <c r="A1" s="32"/>
      <c r="B1" s="32"/>
      <c r="C1" s="32"/>
      <c r="D1" s="32"/>
      <c r="E1" s="32"/>
      <c r="F1" s="32"/>
      <c r="G1" s="32"/>
      <c r="H1" s="32"/>
    </row>
  </sheetData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"/>
  <sheetViews>
    <sheetView workbookViewId="0"/>
  </sheetViews>
  <sheetFormatPr defaultRowHeight="15" customHeight="1" x14ac:dyDescent="0.2"/>
  <cols>
    <col min="1" max="1" width="4.77734375" bestFit="1" customWidth="1"/>
    <col min="2" max="2" width="8.6640625" bestFit="1" customWidth="1"/>
    <col min="3" max="3" width="87.77734375" bestFit="1" customWidth="1"/>
    <col min="4" max="4" width="7" bestFit="1" customWidth="1"/>
    <col min="5" max="5" width="12" bestFit="1" customWidth="1"/>
    <col min="6" max="6" width="6.21875" bestFit="1" customWidth="1"/>
    <col min="7" max="7" width="7.88671875" bestFit="1" customWidth="1"/>
    <col min="8" max="8" width="5.109375" bestFit="1" customWidth="1"/>
  </cols>
  <sheetData>
    <row r="1" spans="1:8" ht="15" customHeight="1" x14ac:dyDescent="0.3">
      <c r="A1" s="32"/>
      <c r="B1" s="32"/>
      <c r="C1" s="32"/>
      <c r="D1" s="32"/>
      <c r="E1" s="32"/>
      <c r="F1" s="32"/>
      <c r="G1" s="32"/>
      <c r="H1" s="32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2</vt:i4>
      </vt:variant>
    </vt:vector>
  </HeadingPairs>
  <TitlesOfParts>
    <vt:vector size="8" baseType="lpstr">
      <vt:lpstr>KE-02-01</vt:lpstr>
      <vt:lpstr>KE-02-02</vt:lpstr>
      <vt:lpstr>Alapa</vt:lpstr>
      <vt:lpstr>Import_M</vt:lpstr>
      <vt:lpstr>Import_O</vt:lpstr>
      <vt:lpstr>Import_F</vt:lpstr>
      <vt:lpstr>'KE-02-01'!Nyomtatási_terület</vt:lpstr>
      <vt:lpstr>'KE-02-02'!Nyomtatási_terület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v.1.22.25.0.0#2022-05-06</dc:description>
  <cp:lastPrinted>2016-05-09T12:48:37Z</cp:lastPrinted>
  <dcterms:created xsi:type="dcterms:W3CDTF">2016-05-09T08:19:13Z</dcterms:created>
  <dcterms:modified xsi:type="dcterms:W3CDTF">2021-01-27T14:40:35Z</dcterms:modified>
</cp:coreProperties>
</file>