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2E7D89C3-EEBB-4884-A2A5-07AFE3BDB3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8" r:id="rId1"/>
    <sheet name="TARTALOM" sheetId="13" r:id="rId2"/>
    <sheet name="KK-06" sheetId="16" r:id="rId3"/>
    <sheet name="KK-06_TE" sheetId="1" r:id="rId4"/>
    <sheet name="KK-06_KE-BESZ" sheetId="2" r:id="rId5"/>
    <sheet name="KK-06_KE-LELT" sheetId="9" r:id="rId6"/>
    <sheet name="KK-06_KOV" sheetId="3" r:id="rId7"/>
    <sheet name="KK-06_KOT" sheetId="10" r:id="rId8"/>
    <sheet name="KK-06_PENZ" sheetId="11" r:id="rId9"/>
    <sheet name="KK-06_BER" sheetId="17" r:id="rId10"/>
    <sheet name="KK-06_EGYEB" sheetId="15" r:id="rId11"/>
    <sheet name="Alapa" sheetId="4" r:id="rId12"/>
    <sheet name="Import_M" sheetId="5" r:id="rId13"/>
    <sheet name="Import_O" sheetId="6" r:id="rId14"/>
    <sheet name="Import_F" sheetId="7" r:id="rId15"/>
  </sheets>
  <externalReferences>
    <externalReference r:id="rId16"/>
    <externalReference r:id="rId17"/>
  </externalReferences>
  <definedNames>
    <definedName name="_xlnm._FilterDatabase" localSheetId="9" hidden="1">'KK-06_BER'!$A$16:$AR$60</definedName>
    <definedName name="_xlnm._FilterDatabase" localSheetId="10" hidden="1">'KK-06_EGYEB'!$A$16:$AR$58</definedName>
    <definedName name="_xlnm._FilterDatabase" localSheetId="4" hidden="1">'KK-06_KE-BESZ'!$A$16:$AR$67</definedName>
    <definedName name="_xlnm._FilterDatabase" localSheetId="5" hidden="1">'KK-06_KE-LELT'!$A$16:$AR$79</definedName>
    <definedName name="_xlnm._FilterDatabase" localSheetId="7" hidden="1">'KK-06_KOT'!$A$16:$AR$58</definedName>
    <definedName name="_xlnm._FilterDatabase" localSheetId="6" hidden="1">'KK-06_KOV'!$A$16:$AR$59</definedName>
    <definedName name="_xlnm._FilterDatabase" localSheetId="8" hidden="1">'KK-06_PENZ'!$A$16:$AR$53</definedName>
    <definedName name="_xlnm._FilterDatabase" localSheetId="3" hidden="1">'KK-06_TE'!$A$16:$AR$57</definedName>
    <definedName name="_xlnm.Database">[1]Tartalomj.!$A$1:$D$108</definedName>
    <definedName name="KörlevMező">'[2]#HIV'!$A$1</definedName>
    <definedName name="_xlnm.Print_Titles" localSheetId="2">'KK-06'!$14:$14</definedName>
    <definedName name="_xlnm.Print_Titles" localSheetId="9">'KK-06_BER'!$11:$16</definedName>
    <definedName name="_xlnm.Print_Titles" localSheetId="10">'KK-06_EGYEB'!$11:$16</definedName>
    <definedName name="_xlnm.Print_Titles" localSheetId="4">'KK-06_KE-BESZ'!$11:$16</definedName>
    <definedName name="_xlnm.Print_Titles" localSheetId="5">'KK-06_KE-LELT'!$11:$16</definedName>
    <definedName name="_xlnm.Print_Titles" localSheetId="7">'KK-06_KOT'!$11:$16</definedName>
    <definedName name="_xlnm.Print_Titles" localSheetId="6">'KK-06_KOV'!$11:$16</definedName>
    <definedName name="_xlnm.Print_Titles" localSheetId="8">'KK-06_PENZ'!$11:$16</definedName>
    <definedName name="_xlnm.Print_Titles" localSheetId="3">'KK-06_TE'!$11:$16</definedName>
    <definedName name="_xlnm.Print_Titles" localSheetId="0">Munkalap2_!$1:$8</definedName>
    <definedName name="_xlnm.Print_Area" localSheetId="1">TARTALOM!$A$1:$D$9</definedName>
    <definedName name="OLE_LINK2" localSheetId="2">'KK-06'!$B$47</definedName>
    <definedName name="TABLE" localSheetId="11">Alapa!$C$27:$C$27</definedName>
    <definedName name="TABLE_2" localSheetId="11">Alapa!$C$27:$C$27</definedName>
    <definedName name="wrn.Proba." localSheetId="11" hidden="1">{#N/A,#N/A,TRUE,"A1";#N/A,#N/A,TRUE,"A2";#N/A,#N/A,TRUE,"B1"}</definedName>
    <definedName name="wrn.Proba." localSheetId="9" hidden="1">{#N/A,#N/A,TRUE,"A1";#N/A,#N/A,TRUE,"A2";#N/A,#N/A,TRUE,"B1"}</definedName>
    <definedName name="wrn.Proba." localSheetId="10" hidden="1">{#N/A,#N/A,TRUE,"A1";#N/A,#N/A,TRUE,"A2";#N/A,#N/A,TRUE,"B1"}</definedName>
    <definedName name="wrn.Proba." localSheetId="4" hidden="1">{#N/A,#N/A,TRUE,"A1";#N/A,#N/A,TRUE,"A2";#N/A,#N/A,TRUE,"B1"}</definedName>
    <definedName name="wrn.Proba." localSheetId="5" hidden="1">{#N/A,#N/A,TRUE,"A1";#N/A,#N/A,TRUE,"A2";#N/A,#N/A,TRUE,"B1"}</definedName>
    <definedName name="wrn.Proba." localSheetId="7" hidden="1">{#N/A,#N/A,TRUE,"A1";#N/A,#N/A,TRUE,"A2";#N/A,#N/A,TRUE,"B1"}</definedName>
    <definedName name="wrn.Proba." localSheetId="6" hidden="1">{#N/A,#N/A,TRUE,"A1";#N/A,#N/A,TRUE,"A2";#N/A,#N/A,TRUE,"B1"}</definedName>
    <definedName name="wrn.Proba." localSheetId="8" hidden="1">{#N/A,#N/A,TRUE,"A1";#N/A,#N/A,TRUE,"A2";#N/A,#N/A,TRUE,"B1"}</definedName>
    <definedName name="wrn.Proba." localSheetId="3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8" l="1"/>
  <c r="B5" i="18"/>
  <c r="A20" i="18"/>
  <c r="K6" i="18"/>
  <c r="J6" i="18"/>
  <c r="I6" i="18"/>
  <c r="K5" i="18"/>
  <c r="J5" i="18"/>
  <c r="I5" i="18"/>
  <c r="K4" i="18"/>
  <c r="J4" i="18"/>
  <c r="I4" i="18"/>
  <c r="A12" i="18"/>
  <c r="A11" i="18"/>
  <c r="A10" i="18"/>
  <c r="D9" i="18"/>
  <c r="C9" i="18"/>
  <c r="B7" i="18"/>
  <c r="C6" i="18"/>
  <c r="B6" i="18"/>
  <c r="D5" i="18"/>
  <c r="D7" i="18" s="1"/>
  <c r="C5" i="18"/>
  <c r="B4" i="18"/>
  <c r="D3" i="18"/>
  <c r="C7" i="18"/>
  <c r="T59" i="17"/>
  <c r="S59" i="17"/>
  <c r="T58" i="17"/>
  <c r="U58" i="17" s="1"/>
  <c r="S58" i="17"/>
  <c r="T57" i="17"/>
  <c r="S57" i="17"/>
  <c r="T56" i="17"/>
  <c r="S56" i="17"/>
  <c r="T55" i="17"/>
  <c r="S55" i="17"/>
  <c r="T54" i="17"/>
  <c r="U54" i="17" s="1"/>
  <c r="S54" i="17"/>
  <c r="T53" i="17"/>
  <c r="S53" i="17"/>
  <c r="T51" i="17"/>
  <c r="S51" i="17"/>
  <c r="U51" i="17" s="1"/>
  <c r="T40" i="17"/>
  <c r="S40" i="17"/>
  <c r="U40" i="17" s="1"/>
  <c r="T39" i="17"/>
  <c r="S39" i="17"/>
  <c r="U39" i="17" s="1"/>
  <c r="T38" i="17"/>
  <c r="S38" i="17"/>
  <c r="T37" i="17"/>
  <c r="S37" i="17"/>
  <c r="T36" i="17"/>
  <c r="S36" i="17"/>
  <c r="U36" i="17" s="1"/>
  <c r="T35" i="17"/>
  <c r="S35" i="17"/>
  <c r="U35" i="17" s="1"/>
  <c r="T34" i="17"/>
  <c r="S34" i="17"/>
  <c r="T32" i="17"/>
  <c r="U32" i="17" s="1"/>
  <c r="S32" i="17"/>
  <c r="T29" i="17"/>
  <c r="S29" i="17"/>
  <c r="U29" i="17" s="1"/>
  <c r="T27" i="17"/>
  <c r="S27" i="17"/>
  <c r="U27" i="17" s="1"/>
  <c r="T24" i="17"/>
  <c r="S24" i="17"/>
  <c r="T23" i="17"/>
  <c r="S23" i="17"/>
  <c r="T22" i="17"/>
  <c r="S22" i="17"/>
  <c r="U22" i="17" s="1"/>
  <c r="T21" i="17"/>
  <c r="S21" i="17"/>
  <c r="U21" i="17" s="1"/>
  <c r="T20" i="17"/>
  <c r="S20" i="17"/>
  <c r="T19" i="17"/>
  <c r="S19" i="17"/>
  <c r="T18" i="17"/>
  <c r="S18" i="17"/>
  <c r="U18" i="17" s="1"/>
  <c r="A17" i="17"/>
  <c r="A18" i="17" s="1"/>
  <c r="AG15" i="17"/>
  <c r="AC15" i="17"/>
  <c r="Y15" i="17"/>
  <c r="T15" i="17" s="1"/>
  <c r="AG14" i="17"/>
  <c r="AG16" i="17" s="1"/>
  <c r="AC14" i="17"/>
  <c r="AC16" i="17" s="1"/>
  <c r="Y14" i="17"/>
  <c r="S14" i="17"/>
  <c r="F5" i="17"/>
  <c r="D5" i="17"/>
  <c r="A5" i="17"/>
  <c r="A4" i="17"/>
  <c r="U20" i="17" l="1"/>
  <c r="U24" i="17"/>
  <c r="U34" i="17"/>
  <c r="U38" i="17"/>
  <c r="U56" i="17"/>
  <c r="U53" i="17"/>
  <c r="U57" i="17"/>
  <c r="Y16" i="17"/>
  <c r="U19" i="17"/>
  <c r="U23" i="17"/>
  <c r="U37" i="17"/>
  <c r="U55" i="17"/>
  <c r="U59" i="17"/>
  <c r="U14" i="17"/>
  <c r="A19" i="17"/>
  <c r="A20" i="17"/>
  <c r="A16" i="16"/>
  <c r="A15" i="16"/>
  <c r="A21" i="17" l="1"/>
  <c r="A22" i="17"/>
  <c r="A17" i="16"/>
  <c r="E6" i="16"/>
  <c r="E5" i="16"/>
  <c r="A5" i="16"/>
  <c r="A4" i="16"/>
  <c r="E79" i="16"/>
  <c r="D79" i="16"/>
  <c r="C79" i="16"/>
  <c r="E2" i="16"/>
  <c r="D2" i="16"/>
  <c r="A23" i="17" l="1"/>
  <c r="A18" i="16"/>
  <c r="C80" i="16"/>
  <c r="E80" i="16"/>
  <c r="D80" i="16"/>
  <c r="A24" i="17" l="1"/>
  <c r="A19" i="16"/>
  <c r="A20" i="16" s="1"/>
  <c r="A27" i="17" l="1"/>
  <c r="A28" i="17" s="1"/>
  <c r="A21" i="16"/>
  <c r="A22" i="16" s="1"/>
  <c r="A29" i="17" l="1"/>
  <c r="A30" i="17"/>
  <c r="A31" i="17"/>
  <c r="A23" i="16"/>
  <c r="A24" i="16" s="1"/>
  <c r="A32" i="17" l="1"/>
  <c r="A33" i="17"/>
  <c r="A34" i="17" s="1"/>
  <c r="A35" i="17" s="1"/>
  <c r="A25" i="16"/>
  <c r="A27" i="16" s="1"/>
  <c r="A28" i="16" s="1"/>
  <c r="A29" i="16" s="1"/>
  <c r="A30" i="16" s="1"/>
  <c r="A31" i="16" s="1"/>
  <c r="A26" i="16"/>
  <c r="A36" i="17" l="1"/>
  <c r="A37" i="17" s="1"/>
  <c r="A38" i="17" s="1"/>
  <c r="A39" i="17" s="1"/>
  <c r="A40" i="17" s="1"/>
  <c r="A41" i="17" s="1"/>
  <c r="A32" i="16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42" i="17" l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T57" i="15"/>
  <c r="S57" i="15"/>
  <c r="U57" i="15" s="1"/>
  <c r="T56" i="15"/>
  <c r="S56" i="15"/>
  <c r="T55" i="15"/>
  <c r="S55" i="15"/>
  <c r="U55" i="15" s="1"/>
  <c r="T54" i="15"/>
  <c r="S54" i="15"/>
  <c r="U54" i="15" s="1"/>
  <c r="T53" i="15"/>
  <c r="S53" i="15"/>
  <c r="U53" i="15" s="1"/>
  <c r="T52" i="15"/>
  <c r="S52" i="15"/>
  <c r="T51" i="15"/>
  <c r="S51" i="15"/>
  <c r="U51" i="15" s="1"/>
  <c r="T49" i="15"/>
  <c r="S49" i="15"/>
  <c r="T38" i="15"/>
  <c r="S38" i="15"/>
  <c r="U38" i="15" s="1"/>
  <c r="T37" i="15"/>
  <c r="S37" i="15"/>
  <c r="T36" i="15"/>
  <c r="S36" i="15"/>
  <c r="T35" i="15"/>
  <c r="S35" i="15"/>
  <c r="T34" i="15"/>
  <c r="S34" i="15"/>
  <c r="U34" i="15" s="1"/>
  <c r="U33" i="15"/>
  <c r="T33" i="15"/>
  <c r="S33" i="15"/>
  <c r="T32" i="15"/>
  <c r="S32" i="15"/>
  <c r="U32" i="15" s="1"/>
  <c r="T30" i="15"/>
  <c r="S30" i="15"/>
  <c r="U30" i="15" s="1"/>
  <c r="T27" i="15"/>
  <c r="U27" i="15" s="1"/>
  <c r="S27" i="15"/>
  <c r="T25" i="15"/>
  <c r="S25" i="15"/>
  <c r="U25" i="15" s="1"/>
  <c r="T24" i="15"/>
  <c r="S24" i="15"/>
  <c r="U24" i="15" s="1"/>
  <c r="U23" i="15"/>
  <c r="T23" i="15"/>
  <c r="S23" i="15"/>
  <c r="T22" i="15"/>
  <c r="S22" i="15"/>
  <c r="U22" i="15" s="1"/>
  <c r="T21" i="15"/>
  <c r="S21" i="15"/>
  <c r="U21" i="15" s="1"/>
  <c r="T20" i="15"/>
  <c r="S20" i="15"/>
  <c r="U20" i="15" s="1"/>
  <c r="T19" i="15"/>
  <c r="S19" i="15"/>
  <c r="U19" i="15" s="1"/>
  <c r="T18" i="15"/>
  <c r="U18" i="15" s="1"/>
  <c r="S18" i="15"/>
  <c r="A17" i="15"/>
  <c r="AG15" i="15"/>
  <c r="AC15" i="15"/>
  <c r="Y15" i="15"/>
  <c r="AG14" i="15"/>
  <c r="AC14" i="15"/>
  <c r="AC16" i="15" s="1"/>
  <c r="Y14" i="15"/>
  <c r="S14" i="15"/>
  <c r="F5" i="15"/>
  <c r="D5" i="15"/>
  <c r="A5" i="15"/>
  <c r="A4" i="15"/>
  <c r="A6" i="13"/>
  <c r="A5" i="13"/>
  <c r="U49" i="15" l="1"/>
  <c r="U52" i="15"/>
  <c r="U56" i="15"/>
  <c r="T15" i="15"/>
  <c r="U14" i="15" s="1"/>
  <c r="U37" i="15"/>
  <c r="AG16" i="15"/>
  <c r="U36" i="15"/>
  <c r="U35" i="15"/>
  <c r="Y16" i="15"/>
  <c r="A18" i="15"/>
  <c r="A19" i="15"/>
  <c r="A17" i="2"/>
  <c r="A18" i="2" s="1"/>
  <c r="A19" i="2" s="1"/>
  <c r="A18" i="9"/>
  <c r="A19" i="9" s="1"/>
  <c r="A17" i="9"/>
  <c r="A17" i="3"/>
  <c r="A17" i="10"/>
  <c r="A18" i="10" s="1"/>
  <c r="A17" i="11"/>
  <c r="A18" i="11" s="1"/>
  <c r="A5" i="3"/>
  <c r="A4" i="3"/>
  <c r="A5" i="9"/>
  <c r="A4" i="9"/>
  <c r="A5" i="2"/>
  <c r="A4" i="2"/>
  <c r="A17" i="1"/>
  <c r="A18" i="1" s="1"/>
  <c r="A19" i="1" s="1"/>
  <c r="Y14" i="11"/>
  <c r="A19" i="10" l="1"/>
  <c r="A20" i="10" s="1"/>
  <c r="A18" i="3"/>
  <c r="A20" i="15"/>
  <c r="A19" i="11"/>
  <c r="A20" i="11" s="1"/>
  <c r="A20" i="2"/>
  <c r="A20" i="9"/>
  <c r="A20" i="1"/>
  <c r="T52" i="11"/>
  <c r="S52" i="11"/>
  <c r="T51" i="11"/>
  <c r="S51" i="11"/>
  <c r="T50" i="11"/>
  <c r="S50" i="11"/>
  <c r="T49" i="11"/>
  <c r="S49" i="11"/>
  <c r="T48" i="11"/>
  <c r="S48" i="11"/>
  <c r="T47" i="11"/>
  <c r="S47" i="11"/>
  <c r="T46" i="11"/>
  <c r="S46" i="11"/>
  <c r="T44" i="11"/>
  <c r="S44" i="11"/>
  <c r="T43" i="11"/>
  <c r="S43" i="11"/>
  <c r="T42" i="11"/>
  <c r="S42" i="11"/>
  <c r="T41" i="11"/>
  <c r="S41" i="11"/>
  <c r="T36" i="11"/>
  <c r="S36" i="11"/>
  <c r="T35" i="11"/>
  <c r="S35" i="11"/>
  <c r="T32" i="11"/>
  <c r="S32" i="11"/>
  <c r="T25" i="11"/>
  <c r="S25" i="11"/>
  <c r="T23" i="11"/>
  <c r="S23" i="11"/>
  <c r="T22" i="11"/>
  <c r="S22" i="11"/>
  <c r="T21" i="11"/>
  <c r="S21" i="11"/>
  <c r="T20" i="11"/>
  <c r="S20" i="11"/>
  <c r="T19" i="11"/>
  <c r="S19" i="11"/>
  <c r="T18" i="11"/>
  <c r="S18" i="11"/>
  <c r="AG15" i="11"/>
  <c r="AC15" i="11"/>
  <c r="Y15" i="11"/>
  <c r="Y16" i="11" s="1"/>
  <c r="AG14" i="11"/>
  <c r="AC14" i="11"/>
  <c r="S14" i="11"/>
  <c r="F5" i="11"/>
  <c r="D5" i="11"/>
  <c r="A5" i="11"/>
  <c r="A4" i="11"/>
  <c r="A21" i="10" l="1"/>
  <c r="A19" i="3"/>
  <c r="A21" i="15"/>
  <c r="A22" i="15"/>
  <c r="A21" i="2"/>
  <c r="A21" i="9"/>
  <c r="A22" i="10"/>
  <c r="AC16" i="11"/>
  <c r="U42" i="11"/>
  <c r="AG16" i="11"/>
  <c r="A21" i="11"/>
  <c r="A22" i="11" s="1"/>
  <c r="A21" i="1"/>
  <c r="U22" i="11"/>
  <c r="U35" i="11"/>
  <c r="U41" i="11"/>
  <c r="U43" i="11"/>
  <c r="U44" i="11"/>
  <c r="U46" i="11"/>
  <c r="U48" i="11"/>
  <c r="U50" i="11"/>
  <c r="U52" i="11"/>
  <c r="U21" i="11"/>
  <c r="U32" i="11"/>
  <c r="U20" i="11"/>
  <c r="U19" i="11"/>
  <c r="U18" i="11"/>
  <c r="U23" i="11"/>
  <c r="U36" i="11"/>
  <c r="T15" i="11"/>
  <c r="U14" i="11" s="1"/>
  <c r="U25" i="11"/>
  <c r="U47" i="11"/>
  <c r="U49" i="11"/>
  <c r="U51" i="11"/>
  <c r="A24" i="15" l="1"/>
  <c r="A20" i="3"/>
  <c r="A23" i="15"/>
  <c r="A25" i="15"/>
  <c r="A22" i="2"/>
  <c r="A22" i="9"/>
  <c r="A23" i="10"/>
  <c r="A24" i="10"/>
  <c r="A23" i="11"/>
  <c r="A24" i="11"/>
  <c r="A22" i="1"/>
  <c r="T38" i="10"/>
  <c r="S38" i="10"/>
  <c r="T37" i="10"/>
  <c r="S37" i="10"/>
  <c r="T36" i="10"/>
  <c r="S36" i="10"/>
  <c r="T35" i="10"/>
  <c r="S35" i="10"/>
  <c r="T34" i="10"/>
  <c r="S34" i="10"/>
  <c r="T33" i="10"/>
  <c r="S33" i="10"/>
  <c r="T32" i="10"/>
  <c r="S32" i="10"/>
  <c r="A21" i="3" l="1"/>
  <c r="A26" i="15"/>
  <c r="A27" i="15"/>
  <c r="A29" i="15"/>
  <c r="A30" i="15" s="1"/>
  <c r="A28" i="15"/>
  <c r="A23" i="2"/>
  <c r="A23" i="9"/>
  <c r="A25" i="10"/>
  <c r="A25" i="11"/>
  <c r="A26" i="11" s="1"/>
  <c r="A23" i="1"/>
  <c r="U33" i="10"/>
  <c r="U35" i="10"/>
  <c r="U37" i="10"/>
  <c r="U32" i="10"/>
  <c r="U34" i="10"/>
  <c r="U36" i="10"/>
  <c r="U38" i="10"/>
  <c r="T57" i="10"/>
  <c r="S57" i="10"/>
  <c r="T56" i="10"/>
  <c r="S56" i="10"/>
  <c r="T55" i="10"/>
  <c r="S55" i="10"/>
  <c r="T54" i="10"/>
  <c r="S54" i="10"/>
  <c r="T53" i="10"/>
  <c r="S53" i="10"/>
  <c r="T52" i="10"/>
  <c r="S52" i="10"/>
  <c r="T51" i="10"/>
  <c r="S51" i="10"/>
  <c r="T49" i="10"/>
  <c r="S49" i="10"/>
  <c r="T30" i="10"/>
  <c r="S30" i="10"/>
  <c r="T27" i="10"/>
  <c r="S27" i="10"/>
  <c r="T25" i="10"/>
  <c r="S25" i="10"/>
  <c r="T24" i="10"/>
  <c r="S24" i="10"/>
  <c r="T23" i="10"/>
  <c r="S23" i="10"/>
  <c r="T22" i="10"/>
  <c r="S22" i="10"/>
  <c r="T21" i="10"/>
  <c r="S21" i="10"/>
  <c r="T20" i="10"/>
  <c r="S20" i="10"/>
  <c r="T19" i="10"/>
  <c r="S19" i="10"/>
  <c r="T18" i="10"/>
  <c r="S18" i="10"/>
  <c r="AG15" i="10"/>
  <c r="AC15" i="10"/>
  <c r="Y15" i="10"/>
  <c r="AG14" i="10"/>
  <c r="AG16" i="10" s="1"/>
  <c r="AC14" i="10"/>
  <c r="Y14" i="10"/>
  <c r="S14" i="10"/>
  <c r="F5" i="10"/>
  <c r="D5" i="10"/>
  <c r="A5" i="10"/>
  <c r="A4" i="10"/>
  <c r="A22" i="3" l="1"/>
  <c r="A23" i="3" s="1"/>
  <c r="AC16" i="10"/>
  <c r="Y16" i="10"/>
  <c r="A31" i="15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24" i="2"/>
  <c r="A24" i="9"/>
  <c r="A25" i="9" s="1"/>
  <c r="A26" i="10"/>
  <c r="A27" i="11"/>
  <c r="A24" i="1"/>
  <c r="U49" i="10"/>
  <c r="U52" i="10"/>
  <c r="U54" i="10"/>
  <c r="U56" i="10"/>
  <c r="U21" i="10"/>
  <c r="U23" i="10"/>
  <c r="U19" i="10"/>
  <c r="U20" i="10"/>
  <c r="U22" i="10"/>
  <c r="U24" i="10"/>
  <c r="U51" i="10"/>
  <c r="U53" i="10"/>
  <c r="U55" i="10"/>
  <c r="U57" i="10"/>
  <c r="U27" i="10"/>
  <c r="U18" i="10"/>
  <c r="U25" i="10"/>
  <c r="U30" i="10"/>
  <c r="T15" i="10"/>
  <c r="U14" i="10" s="1"/>
  <c r="AG15" i="1"/>
  <c r="AC15" i="1"/>
  <c r="Y15" i="1"/>
  <c r="AG14" i="1"/>
  <c r="AG16" i="1" s="1"/>
  <c r="AC14" i="1"/>
  <c r="Y14" i="1"/>
  <c r="Y16" i="1" s="1"/>
  <c r="AG15" i="2"/>
  <c r="AC15" i="2"/>
  <c r="Y15" i="2"/>
  <c r="AG14" i="2"/>
  <c r="AC14" i="2"/>
  <c r="Y14" i="2"/>
  <c r="AG15" i="9"/>
  <c r="AC15" i="9"/>
  <c r="Y15" i="9"/>
  <c r="T15" i="9" s="1"/>
  <c r="AG14" i="9"/>
  <c r="AG16" i="9" s="1"/>
  <c r="AC14" i="9"/>
  <c r="Y14" i="9"/>
  <c r="S18" i="2"/>
  <c r="T18" i="2"/>
  <c r="Y15" i="3"/>
  <c r="F5" i="3"/>
  <c r="F5" i="9"/>
  <c r="F5" i="2"/>
  <c r="A44" i="15" l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24" i="3"/>
  <c r="A25" i="3" s="1"/>
  <c r="A28" i="3"/>
  <c r="A29" i="3" s="1"/>
  <c r="AG16" i="2"/>
  <c r="A27" i="10"/>
  <c r="Y16" i="9"/>
  <c r="AC16" i="9"/>
  <c r="A26" i="3"/>
  <c r="A27" i="3" s="1"/>
  <c r="Y16" i="2"/>
  <c r="AC16" i="2"/>
  <c r="AC16" i="1"/>
  <c r="A25" i="2"/>
  <c r="A26" i="2"/>
  <c r="A26" i="9"/>
  <c r="A30" i="3"/>
  <c r="A31" i="3" s="1"/>
  <c r="A32" i="3" s="1"/>
  <c r="A33" i="3" s="1"/>
  <c r="A34" i="3" s="1"/>
  <c r="A29" i="10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28" i="10"/>
  <c r="A28" i="11"/>
  <c r="A25" i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S14" i="1"/>
  <c r="T15" i="1"/>
  <c r="U14" i="1" s="1"/>
  <c r="T15" i="2"/>
  <c r="U18" i="2"/>
  <c r="S14" i="2"/>
  <c r="S14" i="9"/>
  <c r="U14" i="9" s="1"/>
  <c r="S18" i="9"/>
  <c r="T18" i="9"/>
  <c r="T78" i="9"/>
  <c r="S78" i="9"/>
  <c r="T77" i="9"/>
  <c r="S77" i="9"/>
  <c r="T76" i="9"/>
  <c r="S76" i="9"/>
  <c r="T75" i="9"/>
  <c r="S75" i="9"/>
  <c r="T74" i="9"/>
  <c r="S74" i="9"/>
  <c r="T73" i="9"/>
  <c r="S73" i="9"/>
  <c r="T72" i="9"/>
  <c r="S72" i="9"/>
  <c r="T70" i="9"/>
  <c r="S70" i="9"/>
  <c r="T69" i="9"/>
  <c r="S69" i="9"/>
  <c r="T67" i="9"/>
  <c r="S67" i="9"/>
  <c r="T66" i="9"/>
  <c r="S66" i="9"/>
  <c r="T64" i="9"/>
  <c r="S64" i="9"/>
  <c r="T62" i="9"/>
  <c r="S62" i="9"/>
  <c r="T61" i="9"/>
  <c r="S61" i="9"/>
  <c r="T60" i="9"/>
  <c r="S60" i="9"/>
  <c r="T59" i="9"/>
  <c r="S59" i="9"/>
  <c r="T42" i="9"/>
  <c r="S42" i="9"/>
  <c r="T34" i="9"/>
  <c r="S34" i="9"/>
  <c r="T33" i="9"/>
  <c r="S33" i="9"/>
  <c r="T32" i="9"/>
  <c r="S32" i="9"/>
  <c r="T31" i="9"/>
  <c r="S31" i="9"/>
  <c r="T30" i="9"/>
  <c r="S30" i="9"/>
  <c r="T29" i="9"/>
  <c r="S29" i="9"/>
  <c r="T28" i="9"/>
  <c r="S28" i="9"/>
  <c r="T26" i="9"/>
  <c r="S26" i="9"/>
  <c r="T24" i="9"/>
  <c r="S24" i="9"/>
  <c r="T23" i="9"/>
  <c r="S23" i="9"/>
  <c r="T22" i="9"/>
  <c r="S22" i="9"/>
  <c r="T21" i="9"/>
  <c r="S21" i="9"/>
  <c r="T20" i="9"/>
  <c r="S20" i="9"/>
  <c r="T19" i="9"/>
  <c r="S19" i="9"/>
  <c r="D5" i="9"/>
  <c r="D5" i="3"/>
  <c r="D5" i="2"/>
  <c r="G5" i="1"/>
  <c r="D5" i="1"/>
  <c r="A5" i="1"/>
  <c r="A4" i="1"/>
  <c r="A35" i="3" l="1"/>
  <c r="A36" i="3" s="1"/>
  <c r="A47" i="10"/>
  <c r="A48" i="10" s="1"/>
  <c r="A49" i="10" s="1"/>
  <c r="A50" i="10" s="1"/>
  <c r="A27" i="2"/>
  <c r="A28" i="2" s="1"/>
  <c r="A29" i="2" s="1"/>
  <c r="A30" i="2" s="1"/>
  <c r="A27" i="9"/>
  <c r="A29" i="11"/>
  <c r="A30" i="11" s="1"/>
  <c r="A31" i="11" s="1"/>
  <c r="U14" i="2"/>
  <c r="U21" i="9"/>
  <c r="U20" i="9"/>
  <c r="U22" i="9"/>
  <c r="U24" i="9"/>
  <c r="U60" i="9"/>
  <c r="U18" i="9"/>
  <c r="U19" i="9"/>
  <c r="U62" i="9"/>
  <c r="U61" i="9"/>
  <c r="U64" i="9"/>
  <c r="U67" i="9"/>
  <c r="U28" i="9"/>
  <c r="U30" i="9"/>
  <c r="U32" i="9"/>
  <c r="U34" i="9"/>
  <c r="U59" i="9"/>
  <c r="U66" i="9"/>
  <c r="U69" i="9"/>
  <c r="U23" i="9"/>
  <c r="U26" i="9"/>
  <c r="U29" i="9"/>
  <c r="U31" i="9"/>
  <c r="U70" i="9"/>
  <c r="U73" i="9"/>
  <c r="U75" i="9"/>
  <c r="U77" i="9"/>
  <c r="U33" i="9"/>
  <c r="U42" i="9"/>
  <c r="U72" i="9"/>
  <c r="U74" i="9"/>
  <c r="U76" i="9"/>
  <c r="U78" i="9"/>
  <c r="A51" i="10" l="1"/>
  <c r="A52" i="10" s="1"/>
  <c r="A53" i="10" s="1"/>
  <c r="A54" i="10" s="1"/>
  <c r="A55" i="10" s="1"/>
  <c r="A56" i="10" s="1"/>
  <c r="A57" i="10" s="1"/>
  <c r="A37" i="3"/>
  <c r="A31" i="2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28" i="9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32" i="1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38" i="3" l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Y14" i="3"/>
  <c r="Y16" i="3" s="1"/>
  <c r="AC14" i="3"/>
  <c r="AG14" i="3"/>
  <c r="AC15" i="3"/>
  <c r="AG15" i="3"/>
  <c r="S18" i="3"/>
  <c r="T18" i="3"/>
  <c r="S19" i="3"/>
  <c r="T19" i="3"/>
  <c r="S20" i="3"/>
  <c r="T20" i="3"/>
  <c r="S21" i="3"/>
  <c r="T21" i="3"/>
  <c r="S22" i="3"/>
  <c r="T22" i="3"/>
  <c r="S23" i="3"/>
  <c r="T23" i="3"/>
  <c r="S24" i="3"/>
  <c r="T24" i="3"/>
  <c r="S25" i="3"/>
  <c r="T25" i="3"/>
  <c r="S27" i="3"/>
  <c r="T27" i="3"/>
  <c r="S30" i="3"/>
  <c r="T30" i="3"/>
  <c r="S50" i="3"/>
  <c r="T50" i="3"/>
  <c r="S52" i="3"/>
  <c r="T52" i="3"/>
  <c r="S53" i="3"/>
  <c r="T53" i="3"/>
  <c r="S54" i="3"/>
  <c r="T54" i="3"/>
  <c r="S55" i="3"/>
  <c r="T55" i="3"/>
  <c r="S56" i="3"/>
  <c r="T56" i="3"/>
  <c r="S57" i="3"/>
  <c r="T57" i="3"/>
  <c r="S58" i="3"/>
  <c r="T58" i="3"/>
  <c r="S19" i="2"/>
  <c r="T19" i="2"/>
  <c r="S20" i="2"/>
  <c r="T20" i="2"/>
  <c r="S21" i="2"/>
  <c r="T21" i="2"/>
  <c r="S22" i="2"/>
  <c r="T22" i="2"/>
  <c r="S23" i="2"/>
  <c r="T23" i="2"/>
  <c r="S24" i="2"/>
  <c r="T24" i="2"/>
  <c r="S25" i="2"/>
  <c r="T25" i="2"/>
  <c r="S27" i="2"/>
  <c r="T27" i="2"/>
  <c r="S28" i="2"/>
  <c r="T28" i="2"/>
  <c r="S29" i="2"/>
  <c r="T29" i="2"/>
  <c r="S30" i="2"/>
  <c r="T30" i="2"/>
  <c r="S31" i="2"/>
  <c r="T31" i="2"/>
  <c r="S32" i="2"/>
  <c r="T32" i="2"/>
  <c r="S33" i="2"/>
  <c r="T33" i="2"/>
  <c r="S34" i="2"/>
  <c r="T34" i="2"/>
  <c r="S35" i="2"/>
  <c r="T35" i="2"/>
  <c r="S36" i="2"/>
  <c r="T36" i="2"/>
  <c r="S37" i="2"/>
  <c r="T37" i="2"/>
  <c r="S38" i="2"/>
  <c r="T38" i="2"/>
  <c r="S39" i="2"/>
  <c r="T39" i="2"/>
  <c r="S40" i="2"/>
  <c r="T40" i="2"/>
  <c r="S41" i="2"/>
  <c r="T41" i="2"/>
  <c r="S42" i="2"/>
  <c r="T42" i="2"/>
  <c r="S55" i="2"/>
  <c r="T55" i="2"/>
  <c r="S58" i="2"/>
  <c r="T58" i="2"/>
  <c r="S60" i="2"/>
  <c r="T60" i="2"/>
  <c r="S61" i="2"/>
  <c r="T61" i="2"/>
  <c r="S62" i="2"/>
  <c r="T62" i="2"/>
  <c r="S63" i="2"/>
  <c r="T63" i="2"/>
  <c r="S64" i="2"/>
  <c r="T64" i="2"/>
  <c r="S65" i="2"/>
  <c r="T65" i="2"/>
  <c r="S66" i="2"/>
  <c r="T66" i="2"/>
  <c r="S18" i="1"/>
  <c r="T18" i="1"/>
  <c r="S19" i="1"/>
  <c r="T19" i="1"/>
  <c r="S20" i="1"/>
  <c r="T20" i="1"/>
  <c r="S21" i="1"/>
  <c r="T21" i="1"/>
  <c r="S22" i="1"/>
  <c r="T22" i="1"/>
  <c r="S23" i="1"/>
  <c r="T23" i="1"/>
  <c r="S24" i="1"/>
  <c r="T24" i="1"/>
  <c r="S25" i="1"/>
  <c r="T25" i="1"/>
  <c r="S27" i="1"/>
  <c r="T27" i="1"/>
  <c r="S28" i="1"/>
  <c r="T28" i="1"/>
  <c r="S29" i="1"/>
  <c r="T29" i="1"/>
  <c r="S30" i="1"/>
  <c r="T30" i="1"/>
  <c r="S31" i="1"/>
  <c r="T31" i="1"/>
  <c r="S32" i="1"/>
  <c r="T32" i="1"/>
  <c r="S33" i="1"/>
  <c r="T33" i="1"/>
  <c r="S34" i="1"/>
  <c r="T34" i="1"/>
  <c r="S35" i="1"/>
  <c r="T35" i="1"/>
  <c r="S36" i="1"/>
  <c r="T36" i="1"/>
  <c r="S37" i="1"/>
  <c r="T37" i="1"/>
  <c r="S38" i="1"/>
  <c r="T38" i="1"/>
  <c r="S39" i="1"/>
  <c r="T39" i="1"/>
  <c r="S40" i="1"/>
  <c r="T40" i="1"/>
  <c r="S41" i="1"/>
  <c r="T41" i="1"/>
  <c r="S42" i="1"/>
  <c r="T42" i="1"/>
  <c r="S43" i="1"/>
  <c r="T43" i="1"/>
  <c r="S44" i="1"/>
  <c r="T44" i="1"/>
  <c r="S45" i="1"/>
  <c r="T45" i="1"/>
  <c r="S46" i="1"/>
  <c r="T46" i="1"/>
  <c r="S47" i="1"/>
  <c r="T47" i="1"/>
  <c r="S48" i="1"/>
  <c r="T48" i="1"/>
  <c r="S50" i="1"/>
  <c r="T50" i="1"/>
  <c r="S51" i="1"/>
  <c r="T51" i="1"/>
  <c r="S52" i="1"/>
  <c r="T52" i="1"/>
  <c r="S53" i="1"/>
  <c r="T53" i="1"/>
  <c r="S54" i="1"/>
  <c r="T54" i="1"/>
  <c r="S55" i="1"/>
  <c r="T55" i="1"/>
  <c r="S56" i="1"/>
  <c r="T56" i="1"/>
  <c r="AG16" i="3" l="1"/>
  <c r="AC16" i="3"/>
  <c r="U43" i="1"/>
  <c r="U53" i="1"/>
  <c r="U47" i="1"/>
  <c r="U18" i="1"/>
  <c r="U48" i="1"/>
  <c r="U42" i="1"/>
  <c r="U38" i="1"/>
  <c r="U25" i="1"/>
  <c r="U58" i="2"/>
  <c r="U40" i="2"/>
  <c r="U46" i="1"/>
  <c r="U39" i="1"/>
  <c r="U22" i="1"/>
  <c r="U44" i="1"/>
  <c r="U41" i="1"/>
  <c r="U21" i="1"/>
  <c r="U60" i="2"/>
  <c r="U22" i="2"/>
  <c r="U42" i="2"/>
  <c r="U61" i="2"/>
  <c r="U36" i="2"/>
  <c r="U23" i="2"/>
  <c r="U21" i="2"/>
  <c r="U19" i="2"/>
  <c r="U66" i="2"/>
  <c r="U64" i="2"/>
  <c r="U24" i="2"/>
  <c r="U63" i="2"/>
  <c r="U25" i="2"/>
  <c r="U65" i="2"/>
  <c r="U62" i="2"/>
  <c r="U39" i="2"/>
  <c r="U33" i="2"/>
  <c r="U31" i="2"/>
  <c r="U29" i="2"/>
  <c r="U27" i="2"/>
  <c r="U45" i="1"/>
  <c r="U40" i="1"/>
  <c r="U37" i="1"/>
  <c r="U24" i="1"/>
  <c r="U19" i="1"/>
  <c r="U23" i="1"/>
  <c r="U20" i="1"/>
  <c r="U33" i="1"/>
  <c r="U29" i="1"/>
  <c r="U41" i="2"/>
  <c r="U38" i="2"/>
  <c r="U20" i="2"/>
  <c r="U37" i="2"/>
  <c r="S14" i="3"/>
  <c r="T15" i="3"/>
  <c r="U56" i="3"/>
  <c r="U52" i="3"/>
  <c r="U50" i="3"/>
  <c r="U30" i="3"/>
  <c r="U55" i="3"/>
  <c r="U58" i="3"/>
  <c r="U57" i="3"/>
  <c r="U53" i="3"/>
  <c r="U54" i="3"/>
  <c r="U22" i="3"/>
  <c r="U18" i="3"/>
  <c r="U27" i="3"/>
  <c r="U23" i="3"/>
  <c r="U19" i="3"/>
  <c r="U50" i="1"/>
  <c r="U35" i="2"/>
  <c r="U24" i="3"/>
  <c r="U20" i="3"/>
  <c r="U34" i="1"/>
  <c r="U27" i="1"/>
  <c r="U34" i="2"/>
  <c r="U32" i="2"/>
  <c r="U30" i="2"/>
  <c r="U28" i="2"/>
  <c r="U25" i="3"/>
  <c r="U21" i="3"/>
  <c r="U54" i="1"/>
  <c r="U30" i="1"/>
  <c r="U55" i="1"/>
  <c r="U51" i="1"/>
  <c r="U35" i="1"/>
  <c r="U31" i="1"/>
  <c r="U56" i="1"/>
  <c r="U52" i="1"/>
  <c r="U36" i="1"/>
  <c r="U32" i="1"/>
  <c r="U28" i="1"/>
  <c r="U55" i="2"/>
  <c r="U14" i="3" l="1"/>
</calcChain>
</file>

<file path=xl/sharedStrings.xml><?xml version="1.0" encoding="utf-8"?>
<sst xmlns="http://schemas.openxmlformats.org/spreadsheetml/2006/main" count="1635" uniqueCount="416">
  <si>
    <r>
      <t xml:space="preserve">Átfogó (Át) - </t>
    </r>
    <r>
      <rPr>
        <sz val="10"/>
        <rFont val="Arial Narrow"/>
        <family val="2"/>
        <charset val="238"/>
      </rPr>
      <t>Egyszerre több állítást is megvalósít.</t>
    </r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</si>
  <si>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</si>
  <si>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t xml:space="preserve">                                Az ügyleteket és az eseményeket a helyes számviteli időszakban rögzítették.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</si>
  <si>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</si>
  <si>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 xml:space="preserve">                                beszámolási keretelvek követelményeinek összefüggésében a gazdálkodó egységhez kapcsolódnak.</t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</si>
  <si>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</si>
  <si>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</si>
  <si>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</si>
  <si>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</si>
  <si>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 xml:space="preserve">Következtetés: </t>
  </si>
  <si>
    <r>
      <rPr>
        <b/>
        <u/>
        <sz val="10"/>
        <rFont val="Arial Narrow"/>
        <family val="2"/>
        <charset val="238"/>
      </rPr>
      <t>Eredmény:</t>
    </r>
    <r>
      <rPr>
        <b/>
        <sz val="10"/>
        <rFont val="Arial Narrow"/>
        <family val="2"/>
        <charset val="238"/>
      </rPr>
      <t xml:space="preserve"> </t>
    </r>
  </si>
  <si>
    <t>N</t>
  </si>
  <si>
    <t>Immat.javak és T.eszközök</t>
  </si>
  <si>
    <t>Belső ellenőrzés</t>
  </si>
  <si>
    <t xml:space="preserve"> </t>
  </si>
  <si>
    <t>ELLENŐRZÉS (kontroll folyamat végrehajtásának ellenőrzése önálló belső ellenőréssel)</t>
  </si>
  <si>
    <t>I</t>
  </si>
  <si>
    <t>A</t>
  </si>
  <si>
    <t>Át</t>
  </si>
  <si>
    <t>Egyéb</t>
  </si>
  <si>
    <t>B</t>
  </si>
  <si>
    <t>PÉ</t>
  </si>
  <si>
    <t>Évközi könyvelés</t>
  </si>
  <si>
    <t>Átsorolás</t>
  </si>
  <si>
    <t>L</t>
  </si>
  <si>
    <t>Kivezetés (selejtezés / értékesítés )</t>
  </si>
  <si>
    <t>K</t>
  </si>
  <si>
    <t>Év végi értékelés</t>
  </si>
  <si>
    <t>Éves értékelés (nettóérték / piaciérték / terven felüli écs)</t>
  </si>
  <si>
    <t>M</t>
  </si>
  <si>
    <t>Átfogó</t>
  </si>
  <si>
    <t>Leltár főkönyvi könyvelése</t>
  </si>
  <si>
    <t>T</t>
  </si>
  <si>
    <t>Leltározás és leltár</t>
  </si>
  <si>
    <t>Leltározás</t>
  </si>
  <si>
    <t>Amortizáció főkönyvi feladása</t>
  </si>
  <si>
    <t>Amortizáció elszámolása</t>
  </si>
  <si>
    <t>Állományba vétel (fk. besorolás, écs, maradványérték)</t>
  </si>
  <si>
    <t>Aktiválás, passziválás</t>
  </si>
  <si>
    <t>Beszerzési ár megállapítása</t>
  </si>
  <si>
    <t>Üzembe helyezés (fizikai)</t>
  </si>
  <si>
    <t>Immateriális javak</t>
  </si>
  <si>
    <t>Kifizetés végrehajtása</t>
  </si>
  <si>
    <t>Kifizetés jóváhagyása</t>
  </si>
  <si>
    <t>Számla kontírozása</t>
  </si>
  <si>
    <t>Számla jóváhagyása</t>
  </si>
  <si>
    <t>2. Sajátos ügyelt csop., számla egyenleg.</t>
  </si>
  <si>
    <t>Számla továbbítása</t>
  </si>
  <si>
    <t>Számla iktatása</t>
  </si>
  <si>
    <t>Né</t>
  </si>
  <si>
    <t>Átadás-Átvétel (számviteli bizonylat előállítása)</t>
  </si>
  <si>
    <t>Átadás-Átvétel (fizikai lebonyoltás)</t>
  </si>
  <si>
    <t>Megrendelés / adás-vételi szerződés megkötése</t>
  </si>
  <si>
    <t>Beszerzés jóváhagyása</t>
  </si>
  <si>
    <t>FOLYAMAT LEÍRÁS (az ügyletek kontroll folyamata)</t>
  </si>
  <si>
    <t>Anyagjellegű ráfordítások</t>
  </si>
  <si>
    <t>Szabályozás</t>
  </si>
  <si>
    <t>Bevételek, teljesítmények összesen</t>
  </si>
  <si>
    <t>Pénzügyi bevételek</t>
  </si>
  <si>
    <t>Bizonylati rend</t>
  </si>
  <si>
    <t>Egyéb bevétel</t>
  </si>
  <si>
    <t>Számlarend</t>
  </si>
  <si>
    <t>Aktivált saját teljesítmények</t>
  </si>
  <si>
    <t>Pénzkezelési szabályzat</t>
  </si>
  <si>
    <t>Nettó árbevétel</t>
  </si>
  <si>
    <t>Eszközök és a források értékelési szabályzata</t>
  </si>
  <si>
    <t>Források összesen</t>
  </si>
  <si>
    <t>Eszközök és a források leltárkészítési és leltározási szabályzata</t>
  </si>
  <si>
    <t>Passzív időbeli elhatárolások</t>
  </si>
  <si>
    <t>Jogszabályben előírt követelmények</t>
  </si>
  <si>
    <t>Rövid lejáratú kötelezettségek</t>
  </si>
  <si>
    <t>SZABÁLYOZÁS (jogszabályok, belső szabályozók előírásainak figyelembe vétele)</t>
  </si>
  <si>
    <t>Hosszú lejáratú kötelezettségek</t>
  </si>
  <si>
    <t>%</t>
  </si>
  <si>
    <t>A/K/M</t>
  </si>
  <si>
    <t>I/N/Né</t>
  </si>
  <si>
    <t>Ütemezés</t>
  </si>
  <si>
    <t>Felelős</t>
  </si>
  <si>
    <t>Mi lehet hibás?</t>
  </si>
  <si>
    <t>Kontroll leírása</t>
  </si>
  <si>
    <t>Bizonylat</t>
  </si>
  <si>
    <t>Kontroll csoport</t>
  </si>
  <si>
    <t>Kontroll folyamat</t>
  </si>
  <si>
    <t>Sorsz.</t>
  </si>
  <si>
    <t>Hátrasorolt kötelezettségek</t>
  </si>
  <si>
    <t>Céltartalékok</t>
  </si>
  <si>
    <t xml:space="preserve">Saját tőke </t>
  </si>
  <si>
    <t>Megnevezés</t>
  </si>
  <si>
    <t>Azonosító</t>
  </si>
  <si>
    <t>Három évente</t>
  </si>
  <si>
    <t>Eszközök összesen</t>
  </si>
  <si>
    <t>Hatékony/ Összes %-a</t>
  </si>
  <si>
    <t>Lényeges és Magas kockázatú kontrollok hatékonyak?</t>
  </si>
  <si>
    <t>2. Tesztelt ügylet, folyamat</t>
  </si>
  <si>
    <t>1. Tesztelt ügylet, folyamat</t>
  </si>
  <si>
    <t>MEGJEGZÉS / HIVATKOZÁS</t>
  </si>
  <si>
    <t>Lényeges?</t>
  </si>
  <si>
    <t>Érintett mérleg, erk. Tétel</t>
  </si>
  <si>
    <t>Kontroll tevékenység</t>
  </si>
  <si>
    <t>Két évente</t>
  </si>
  <si>
    <t>Aktív időbeli elhatárolások</t>
  </si>
  <si>
    <t>IT</t>
  </si>
  <si>
    <t>Éves</t>
  </si>
  <si>
    <t>Pénzeszközök</t>
  </si>
  <si>
    <t>315. 4(c ); 315. 12; 315. 13</t>
  </si>
  <si>
    <t>Standard:</t>
  </si>
  <si>
    <t>Beszámolókészítés</t>
  </si>
  <si>
    <t>Féléves</t>
  </si>
  <si>
    <t>Értékpapírok</t>
  </si>
  <si>
    <t>Módszer:</t>
  </si>
  <si>
    <t>Zárás, nyitás</t>
  </si>
  <si>
    <t>Negyedéves</t>
  </si>
  <si>
    <t>Követelések</t>
  </si>
  <si>
    <t>Cél:</t>
  </si>
  <si>
    <t>Havi</t>
  </si>
  <si>
    <t xml:space="preserve">Készletek </t>
  </si>
  <si>
    <t>Tíznapi</t>
  </si>
  <si>
    <t>Befektetett pénzügyi eszközök</t>
  </si>
  <si>
    <t>Készítette:</t>
  </si>
  <si>
    <t>Ellenőrizte:</t>
  </si>
  <si>
    <t xml:space="preserve">Készítette: </t>
  </si>
  <si>
    <t>Heti</t>
  </si>
  <si>
    <t>Dátum:</t>
  </si>
  <si>
    <t>Napi</t>
  </si>
  <si>
    <t>Tárgyi eszközök</t>
  </si>
  <si>
    <t>Eseti</t>
  </si>
  <si>
    <t>Folyamatos</t>
  </si>
  <si>
    <t>ÖSSZES</t>
  </si>
  <si>
    <t>LK</t>
  </si>
  <si>
    <t xml:space="preserve"> &lt; Tartalom</t>
  </si>
  <si>
    <t>Selejtezés főkönyvi könyvelése</t>
  </si>
  <si>
    <t>Selejtezés (érték)</t>
  </si>
  <si>
    <t>Selejtezés (fizikai)</t>
  </si>
  <si>
    <t>Értékvesztés főkönyvi könyvelése</t>
  </si>
  <si>
    <t>Értékvesztés elszámolása</t>
  </si>
  <si>
    <t>Év végi értékelés (nyilvántartási ár és a piaci érték megállapítása)</t>
  </si>
  <si>
    <t>Visszárú főkönyvi könyvelése</t>
  </si>
  <si>
    <t>Visszárú raktárra vétel (érték) - készletnyilvántartó rendszerben</t>
  </si>
  <si>
    <t>Visszárú raktárra vétel (fizikai)</t>
  </si>
  <si>
    <t>Értékesítés főkönyvi könyvelése</t>
  </si>
  <si>
    <t>Számlázás</t>
  </si>
  <si>
    <t>Átadás-átvétel</t>
  </si>
  <si>
    <t>Kiszállítás</t>
  </si>
  <si>
    <t>Eladás (fizikai)</t>
  </si>
  <si>
    <t>Belső készletmozgások (fizikai)</t>
  </si>
  <si>
    <t>Átlagos beszerzési ár megállapítása</t>
  </si>
  <si>
    <t>Egyedi beszerzési ár megállapítása</t>
  </si>
  <si>
    <t>Készletre vétel (adatrögzítés)</t>
  </si>
  <si>
    <t>Raktárra vétel (fizikai)</t>
  </si>
  <si>
    <t>Behajthatatlan főkönyvi könyvelése</t>
  </si>
  <si>
    <t>Behajthatatlan minősítés (igazolás)</t>
  </si>
  <si>
    <t>Értékvesztés, vagy év. visszaírás főkönyvi könyvelése</t>
  </si>
  <si>
    <t>Értékvesztés, vagy év. visszaírás megállapítása</t>
  </si>
  <si>
    <t>Leltár elkészítése</t>
  </si>
  <si>
    <t>Fordulónapon nyitott vevők korosított listája</t>
  </si>
  <si>
    <t>Visszaigazolások nyomon követése</t>
  </si>
  <si>
    <t>Fordulónapon nyitott vevők kiértesítése</t>
  </si>
  <si>
    <t>Értékvesztett követelésre befizetés könyvelése</t>
  </si>
  <si>
    <t>Jogi eljárás nyomon követése</t>
  </si>
  <si>
    <t>Jogi eljárás elrendelése</t>
  </si>
  <si>
    <t>Pénzügyi késedelemre cselekvések</t>
  </si>
  <si>
    <t>Pénzügyi késedelem megállapítása és továbbítása</t>
  </si>
  <si>
    <t>Pénzügyi nyilvántartás</t>
  </si>
  <si>
    <t>Szolgáltatás-termék átadás-átvétele (számviteli bizonylat)</t>
  </si>
  <si>
    <t>Termék átadás-átvétele (fizikai)</t>
  </si>
  <si>
    <t>Megrendelés / adás-vételi szerződés</t>
  </si>
  <si>
    <t>Ügyfél besorolás / minősítés</t>
  </si>
  <si>
    <t>Ügyféltörzsbe felvétel</t>
  </si>
  <si>
    <t>Év végi könyvelés</t>
  </si>
  <si>
    <t>Követelések, Bevételek</t>
  </si>
  <si>
    <t>Tárhelyre történő adatrögzítés feltételének meghatározása</t>
  </si>
  <si>
    <t>Egyező készletek kezelése</t>
  </si>
  <si>
    <t>Újraszámolt készletek kezelése</t>
  </si>
  <si>
    <t>Fennmaradt (problémás) eltérések kezelése</t>
  </si>
  <si>
    <t>Leltározás zárása</t>
  </si>
  <si>
    <t>Leltározási jegyzőkönyv elkészítése</t>
  </si>
  <si>
    <t>Leltározás idejének meghatározás</t>
  </si>
  <si>
    <t>Leltározás munkarendjének meghatározása</t>
  </si>
  <si>
    <t>Leltározás személyi állományának, beosztásának meghatározása</t>
  </si>
  <si>
    <t>Leltározás technikai eszközeinek meghatározása</t>
  </si>
  <si>
    <t>Leltározás megbízó leveleinek kiadása</t>
  </si>
  <si>
    <t>Leltározáspárok munkafolyamatainak meghatározása</t>
  </si>
  <si>
    <t>Leltározási utasítás elkészítése</t>
  </si>
  <si>
    <t>Végrehajtás előkészítése-leltársorok, tárhely intervallumok</t>
  </si>
  <si>
    <t>Végrehajtás előkészítése-leltárfelvételi dokumentumok nyomtatása</t>
  </si>
  <si>
    <t>Leltárfej felvétele, cikkek felvétele, leltározás funkció indítása a nyilvántartó szoftverben</t>
  </si>
  <si>
    <t>Leltárívek nyomtatása</t>
  </si>
  <si>
    <t>Leltározás végrehajtása - tárhelyek azonosítása</t>
  </si>
  <si>
    <t>Leltározás végrehajtása - termék azonosítása</t>
  </si>
  <si>
    <t>Leltározás végrehajtása - eltérések rögzítése</t>
  </si>
  <si>
    <t>Leltározás végrehajtása - feltalált termékek rögzítése</t>
  </si>
  <si>
    <t>Leltározás végrehajtása - üres tárhely rögzítése</t>
  </si>
  <si>
    <t>Leltározás végrehajtása - tárhelysorrend tartása</t>
  </si>
  <si>
    <t>Leltározás végrehajtása - termék számlálás, számbavétel</t>
  </si>
  <si>
    <t>Leltározás végrehajtása - letárívek készre jelentése, ellenőrzése</t>
  </si>
  <si>
    <t>Leltározás végrehajtása - letárívek ellenőrzése, kiértékelése</t>
  </si>
  <si>
    <t>Leltározás végrehajtása - eltérések nyomtatása</t>
  </si>
  <si>
    <t>Leltározás végrehajtása - számlálás elfogadása, újraszámlálás elrendelése</t>
  </si>
  <si>
    <t>Leltározás végrehajtása - újraszámlálás letárív nyomtatása</t>
  </si>
  <si>
    <t>Leltározás végrehajtása - újraszámlálás</t>
  </si>
  <si>
    <t>Eltéréslisták lekérése és értékelése</t>
  </si>
  <si>
    <t>Letározási eredmények: induló, számolt eltérés nyomtatása</t>
  </si>
  <si>
    <t>Készletérték lista állományok létrehozása</t>
  </si>
  <si>
    <t>Leltározás végrehajtása - termék vonalkód elektronikus rögzítése</t>
  </si>
  <si>
    <t>Leltározás folyamata lépésről lépésre, felelősök megnevezésével.</t>
  </si>
  <si>
    <t>Külső raktárak leltározási módjának és időpontjának meghatározása (elkülönített virtuális készletek, melyekre automatikus leltározás,- és készletmozgás (+-) nem indítható, ez egy puffer volt)</t>
  </si>
  <si>
    <t>Végrehajtás előkészítése-készletek rendezése (függő státuszú készletmozgások lezárása)</t>
  </si>
  <si>
    <t>Végrehajtás előkészítése-hiány,- többlet raktári készletek rendezése (évközi virtuális készletek rendezése, kivezetése)</t>
  </si>
  <si>
    <t>Árukészletek év végi leltárának és értékelésének főkönyvi elszámolása</t>
  </si>
  <si>
    <t>Végrehajtás előkészítése-értéklisták lekérése számbavételhez, kiértékeléshez.</t>
  </si>
  <si>
    <t>KONTROLL TEVÉKENYSÉG FELTÁRÁSA ÉS ÉRTÉKELÉSE</t>
  </si>
  <si>
    <t>Eltérés listák elemzése, hiány-többlet okának megállapítása</t>
  </si>
  <si>
    <t>Készletérték lista állományok átadása</t>
  </si>
  <si>
    <t>Készletek leltározása*</t>
  </si>
  <si>
    <t>Lefedett állítás(ok)***</t>
  </si>
  <si>
    <t>***Kombinált állítások</t>
  </si>
  <si>
    <t>Kockázat</t>
  </si>
  <si>
    <t>Egyéb: előkészítést, végrehajtást, ellenőrzést leíró szabályozás</t>
  </si>
  <si>
    <t>Immateriális javak, Tárgyi eszközök elszámolása*</t>
  </si>
  <si>
    <t>Készletek beszerzése*</t>
  </si>
  <si>
    <t>Hatékony összesen Darab</t>
  </si>
  <si>
    <t>Nem hatékony összesen Darab</t>
  </si>
  <si>
    <t>Kötelezettségek (szállítók)*</t>
  </si>
  <si>
    <t>* Az itt ismertetett kontroll folyamatot módosítani kell az ügyfél által alkalmazott folyamattal.</t>
  </si>
  <si>
    <t>Kötelezettségek, Ráfordítások</t>
  </si>
  <si>
    <t>Számla elfogadásának elutasítása</t>
  </si>
  <si>
    <t>Pénzügyi teljesítés kontírozása</t>
  </si>
  <si>
    <t>Fordulónapon nyitott szállítók kiértesítése</t>
  </si>
  <si>
    <t>Fordulónapon nyitott szállítók korosított listája</t>
  </si>
  <si>
    <t>Követelések, Pénzeszközök</t>
  </si>
  <si>
    <t>Kötelezettségek, Pénzeszközök</t>
  </si>
  <si>
    <t>Pénzügyi teljesítés elszámolása</t>
  </si>
  <si>
    <t>Házipénztár helyének meghatározása</t>
  </si>
  <si>
    <t>Pénztáros megbízása</t>
  </si>
  <si>
    <t>Készpénztárolásra, megőrzésre alkalmas zárlati rendszer kialakítása</t>
  </si>
  <si>
    <t>Pénztár ellenőrzés végrehajtása</t>
  </si>
  <si>
    <t>Pénztárzárás végrehajtása</t>
  </si>
  <si>
    <t>Pénztárkészlet főkönyvi egyeztetése</t>
  </si>
  <si>
    <t>Év végi pénztárkészlet megállapítása</t>
  </si>
  <si>
    <t>Bankszámla szerződés megkötése</t>
  </si>
  <si>
    <t>Bankszámla egyenlegek főkönyvi egyeztetése</t>
  </si>
  <si>
    <t>Bankszámla feletti rendelkezés</t>
  </si>
  <si>
    <t>Bankszámla átutalás végrehajtásának előkészítése</t>
  </si>
  <si>
    <t>Bankszámla feletti rendelkezés módosulásának átvezetése</t>
  </si>
  <si>
    <t>Készpénz bevételezés</t>
  </si>
  <si>
    <t>Készpénz kiadása</t>
  </si>
  <si>
    <t>Elszámolásra kiadott előleg nyomonkövetése</t>
  </si>
  <si>
    <t>Pénztár</t>
  </si>
  <si>
    <t>Bankszámla</t>
  </si>
  <si>
    <t>Bankszámla átutalás végrehajtása</t>
  </si>
  <si>
    <t>Valutapénztár nyilvántartás</t>
  </si>
  <si>
    <t>Bankszámlák év végi egyenlegének egyzetetése</t>
  </si>
  <si>
    <t>Deviza/valuta pénzeszközök év végi értékelése</t>
  </si>
  <si>
    <t>Pénzeszközök*</t>
  </si>
  <si>
    <t>UTOLSÓ Tesztelt ügylet, folyamat</t>
  </si>
  <si>
    <t>Növelje a táblázatot az UTOLSÓ ügylet oszlopai elé beszúrt oszlopokkal a tesztelt ügyletek számának megfelelően.</t>
  </si>
  <si>
    <t>Releváns gazdasági folyamatok kontroll tevékenységének és kontrollpontjainak azonosítása, majd minta események alapján a kontroll hatékony működésének tesztelése</t>
  </si>
  <si>
    <t>Interjú, betekintés, mintaválasztás, nyomonkövetés, tesztelés</t>
  </si>
  <si>
    <r>
      <t xml:space="preserve">TESZTELT ÜGYLETEK </t>
    </r>
    <r>
      <rPr>
        <b/>
        <sz val="12"/>
        <rFont val="Wingdings"/>
        <charset val="2"/>
      </rPr>
      <t xml:space="preserve">è è è è è  </t>
    </r>
  </si>
  <si>
    <t>TESZTELT ÜGYLETEK ÖSSZESÍTÉSE</t>
  </si>
  <si>
    <t>https://digitaudit.hu/oktatasok/</t>
  </si>
  <si>
    <t>A KONTROLL TEVÉKENYSÉG FELMÉRÉSÉT, A KONTROLLOK HATÉKONYSÁGÁNAK TESZTELÉSI ELJÁRÁSÁT SZEMÉLYES TÁVOKTATÁSSAL IS MEGISMERHETI!</t>
  </si>
  <si>
    <t>TARTALOMJEGYZÉK</t>
  </si>
  <si>
    <t>Fejezet</t>
  </si>
  <si>
    <t>Témakör</t>
  </si>
  <si>
    <t>Cím</t>
  </si>
  <si>
    <t>Referencia</t>
  </si>
  <si>
    <t>KOCKÁZATFELTÁRÁS - TERVEZÉS</t>
  </si>
  <si>
    <t>Immateriális javak, Tárgyi eszközök</t>
  </si>
  <si>
    <t>Készlet beszerzés</t>
  </si>
  <si>
    <t>Készlet leltározás</t>
  </si>
  <si>
    <t>Kötelezettségek (szállítók)</t>
  </si>
  <si>
    <t>KK-06</t>
  </si>
  <si>
    <t>KK-06_TE</t>
  </si>
  <si>
    <t>KK-06_KE-BESZ</t>
  </si>
  <si>
    <t>KK-06_KE-LELT</t>
  </si>
  <si>
    <t>KK-06_KOV</t>
  </si>
  <si>
    <t>KK-06_PENZ</t>
  </si>
  <si>
    <t>KK-06_MINTA</t>
  </si>
  <si>
    <t>KK-06_KOT</t>
  </si>
  <si>
    <t>◄◄ NEM SZERKESZTHETŐ SOR !!</t>
  </si>
  <si>
    <t>Az ellenőrzési környezet működésének felmérése, kockázatok azonosítása.</t>
  </si>
  <si>
    <r>
      <rPr>
        <b/>
        <sz val="10"/>
        <rFont val="Arial Narrow"/>
        <family val="2"/>
        <charset val="238"/>
      </rPr>
      <t xml:space="preserve">Módszer: </t>
    </r>
    <r>
      <rPr>
        <sz val="10"/>
        <rFont val="Arial Narrow"/>
        <family val="2"/>
        <charset val="238"/>
      </rPr>
      <t>Az ellenőrzési környezet hiányosságainak azonosítása, megítélése. Dokumentumok áttekintése, interjú a vezetéssel és a munkatársakkal</t>
    </r>
  </si>
  <si>
    <t>Infromációs és adatfeldolgozási rendszerek biztonságának megítélése.</t>
  </si>
  <si>
    <t>Fellelős vezető, munkatárs megnevezése, beosztása:</t>
  </si>
  <si>
    <t>Rendezett</t>
  </si>
  <si>
    <t>Kockázatos</t>
  </si>
  <si>
    <t>N/A</t>
  </si>
  <si>
    <t>Megjegyzés / Hivatkozás</t>
  </si>
  <si>
    <t>A szervezeti felépítés megfelel a vállalkozás méretének és tevékenységének?</t>
  </si>
  <si>
    <t>Elegendő számú alkalmazott van?</t>
  </si>
  <si>
    <t>A tulajdonos-vezető és az alkalmazottak megfelelő szaktudással és tapasztalatokkal rendelkeznek?</t>
  </si>
  <si>
    <t>A vezető elősegíti, hogy alkalmazottai szaktudásukat folyamatosan fejlesszék?</t>
  </si>
  <si>
    <t>A vállalkozásnál alacsony az alkalmazottak fluktuációja?</t>
  </si>
  <si>
    <t>Történt-e változás a felelősségi körökben, hatáskörökben?</t>
  </si>
  <si>
    <t>A vezetés a számviteli-pénzügyi területért felelős alkalmazottal is megvitatva alakítja ki a főbb szerződéseket, ügylettípusokat?</t>
  </si>
  <si>
    <t>A vezetés érdekében áll, hogy a beszámolóban valós állításokat szerepeltessen?</t>
  </si>
  <si>
    <t>Van-e lehetősége ezt megtenni?</t>
  </si>
  <si>
    <t>A vezetést a becsületesség és az etikai értékek kommunikálása jellemzi? Ezeket alkalmazottaitól is elvárja?</t>
  </si>
  <si>
    <t>Azonosítják a releváns üzleti kockázatokat?</t>
  </si>
  <si>
    <t>Vannak becslések a kockázatok jelentősségére?</t>
  </si>
  <si>
    <t>Felmérik a kockázatok előfordulásai valószínűségét?</t>
  </si>
  <si>
    <t>Létezik a  kockázatokat kezelő intézkedésekkel kapcsolatos döntéshozatal.</t>
  </si>
  <si>
    <t>AZ INFORMÁCIÓS RENDSZER FELMÉRÉSE</t>
  </si>
  <si>
    <t>Rendszeresen (legalább az éves beszámoló elkészítésekor) egyeztetik-e a számviteli adatokat a fizikailag létező eszközökkel, nyilvántartásokkal, harmadik felekkel (szállítok, vevők, bank stb.)</t>
  </si>
  <si>
    <t>A vállalkozás által működtetett számviteli rendszer kellően részletes és a főkönyvvel is egyező analitikus nyilvántartásokat tartalmaz?</t>
  </si>
  <si>
    <t>Megfelelő képzettségű és felelősségű személyeket alkalmaznak, bíznak meg a könyveléssel?</t>
  </si>
  <si>
    <t>Megfelelő-e az információáramlás a vállalkozás és a könyvelő között?</t>
  </si>
  <si>
    <t>A vállalkozás alkalmaz-e számviteli szoftvert a könyvvezetésre?</t>
  </si>
  <si>
    <t>Ha igen:</t>
  </si>
  <si>
    <t>A szoftvert megbízható szállítótól szerezte be a vállalkozás?</t>
  </si>
  <si>
    <t>Van-e részletes leírás a programról? (Ha igen, ezt a könyvvizsgálónak célszerű áttekintenie)</t>
  </si>
  <si>
    <t xml:space="preserve">A felhasználóknak nincs módja megváltoztatni a programot? </t>
  </si>
  <si>
    <t>Dokumentáltak-e a programváltoztatások (ki, mikor, milyen változtatást hajtott végre)?</t>
  </si>
  <si>
    <t>Dokumentáltak-e a rendszerbe való belépések időrendben?</t>
  </si>
  <si>
    <t>Van-e jelszóval védve a rendszer?</t>
  </si>
  <si>
    <t>Biztosítja-e a szoftver, hogy ne lehessen az adatokat módosítani anélkül, hogy annak nyoma maradna?</t>
  </si>
  <si>
    <t>Kellő rendszerességgel készítenek mentéseket? A mentések kellő biztonságban vannak elhelyezve?</t>
  </si>
  <si>
    <t>Vannak-e a rendszerben ellenőrzések (pl. csak a vevőanalitikán keresztül lehet a főkönyvre könyvelni)? Sorolja fel ezeket!</t>
  </si>
  <si>
    <t xml:space="preserve">Az esetleges program változásokról vezetnek nyilvántartást?  </t>
  </si>
  <si>
    <t>A munkafolyamati ellenőrzések megléte, működése</t>
  </si>
  <si>
    <t>A vezetés stílusa, módszere</t>
  </si>
  <si>
    <t>A vezetői ellenőrzések formája, módja, hatékonysága</t>
  </si>
  <si>
    <t>A szerződéses viszonyok teljeskörűsége, aktualitása</t>
  </si>
  <si>
    <t>A szerződéses kapcsolatok teljesítésének mérése</t>
  </si>
  <si>
    <t>A minőség-biztosítás rendszere</t>
  </si>
  <si>
    <t>Elemző-értékelő-kontrolling funkciók megléte, működése</t>
  </si>
  <si>
    <t>Algoritmusok a működési hibák feltárására, kijavítására</t>
  </si>
  <si>
    <t>Visszacsatolási mechanizmusok: tény/bázis; tény/terv</t>
  </si>
  <si>
    <t>A hibák, hiányosságok feltárt tapasztalatainak hasznosítása</t>
  </si>
  <si>
    <t>A vezetés fogékonysága a tapasztalatokra alapozott önfejlesztésre</t>
  </si>
  <si>
    <t>Belső ellenőrzési apparátusok működése</t>
  </si>
  <si>
    <t>Külső ellenőrzési szolgáltatások igénybevétele, hatékonysága</t>
  </si>
  <si>
    <t>A számviteli rendszerben nincsen nagyszámú helyesbítés, a korábbi évek könyvvizsgálata során nem tártak fel jelentős hibákat?</t>
  </si>
  <si>
    <t>A vezetés ellenőrzései rendszeresek, alkalmasak az esetlegesen előforduló hibák feltárására és kijavítására.</t>
  </si>
  <si>
    <t>Egyéb szempontok a vizsgálatban:</t>
  </si>
  <si>
    <t>KIÉRTÉKELÉS:</t>
  </si>
  <si>
    <t>ÖSSZESEN</t>
  </si>
  <si>
    <t>Igen</t>
  </si>
  <si>
    <t>Nem</t>
  </si>
  <si>
    <t>„n/a”</t>
  </si>
  <si>
    <t>DARAB</t>
  </si>
  <si>
    <t>MEGOSZLÁS</t>
  </si>
  <si>
    <t>Ellenőrzési környezet felmérése</t>
  </si>
  <si>
    <t>KK</t>
  </si>
  <si>
    <t>Környezet, szabályozás, csalás</t>
  </si>
  <si>
    <t>KK-06 Belső ellenőrzési rendszer felmérése</t>
  </si>
  <si>
    <t>Kontroll tevékenységek felmérése és értékelése</t>
  </si>
  <si>
    <t>KK-06-01</t>
  </si>
  <si>
    <t>KK-06-03</t>
  </si>
  <si>
    <t>Készletek beszerzése</t>
  </si>
  <si>
    <t>Készletek leltározása</t>
  </si>
  <si>
    <t>Követelések (vevők) elszámolása és nyilvántartása</t>
  </si>
  <si>
    <t>Kötelezettségek (szállítók) elszámolása és nyilvántartása</t>
  </si>
  <si>
    <t>Pénzeszközök elszámolása és nyilvántartása</t>
  </si>
  <si>
    <t>ELLENŐRZÉSI KÖRNYEZET FELMÉRÉSE, RELEVÁNS KONTROLLOK ÉRTÉKELÉSE</t>
  </si>
  <si>
    <t>ELLENŐRZÉSI KÖRNYEZET, ÁTFOGÓ KONTROLLOK</t>
  </si>
  <si>
    <t>A munkafolyamatok szabályozása</t>
  </si>
  <si>
    <t>RELEVÁNS EGYEDI (TRANZAKCIÓS) KONTROLLOK AZONOSÍTÁSA ÉS ÉRTÉKELÉSE</t>
  </si>
  <si>
    <t>Immateriális javak, Tárgyi eszközök elszámolása és nyilvántartása</t>
  </si>
  <si>
    <t>BELSŐ ELLENŐRZÉSI RENDSZER (KONTROLLOK) FELMÉRÉSE</t>
  </si>
  <si>
    <t>Kockázatfeltárás, tervezés</t>
  </si>
  <si>
    <t>Kotrollált terület megnevezése:………………</t>
  </si>
  <si>
    <t>Követelések (vevők), árbevétel*</t>
  </si>
  <si>
    <t>Követelések (vevők), árbevétel</t>
  </si>
  <si>
    <t>JELENTŐS kockázat forrása és következménye</t>
  </si>
  <si>
    <t>Alkalmazzák?</t>
  </si>
  <si>
    <t>Munkabérek</t>
  </si>
  <si>
    <t>Szervezeti felépítés, feladatok, hatáskörök szabályai</t>
  </si>
  <si>
    <t>Munkaügyi területe belső szabályozása</t>
  </si>
  <si>
    <t>Külső szolgáltatóval kötött szerződés</t>
  </si>
  <si>
    <t>Törzsadatok kezelése karbantartása</t>
  </si>
  <si>
    <t>Felelősök, jogosultságok</t>
  </si>
  <si>
    <t>Személyi adatok, munkaszerződések, jelenléti ívek</t>
  </si>
  <si>
    <t>Munkateljesítmények mérése</t>
  </si>
  <si>
    <t>Havidíjas elszámolások</t>
  </si>
  <si>
    <t>Teljesítménydíjas elszámolások</t>
  </si>
  <si>
    <t>Bérügyvitel analitikus nyilvántartása</t>
  </si>
  <si>
    <t>Bérszámfejtés</t>
  </si>
  <si>
    <t>Letíltások nyilvántartása</t>
  </si>
  <si>
    <t>TB kifizetőhelyi kötelezettségek teljesítése</t>
  </si>
  <si>
    <t>Munkajövedelmek kifizetése</t>
  </si>
  <si>
    <t>Letíltások kifizetése</t>
  </si>
  <si>
    <t>Béradók bevallása</t>
  </si>
  <si>
    <t>Béradók kifizetése</t>
  </si>
  <si>
    <t>Bérek, béradók könyvelése</t>
  </si>
  <si>
    <t>Béradók, adófolyószámla egyeztetése</t>
  </si>
  <si>
    <t>Adatszolgáltatás az illetékes hatóságok felé</t>
  </si>
  <si>
    <t>Éves adó és járulék igazolások kiadása</t>
  </si>
  <si>
    <t>Egyéb…...</t>
  </si>
  <si>
    <t>KK-06_EGYEB</t>
  </si>
  <si>
    <t>KK-06_BER</t>
  </si>
  <si>
    <t>REF</t>
  </si>
  <si>
    <t>MUNKALAP</t>
  </si>
  <si>
    <t>Fordulónap:</t>
  </si>
  <si>
    <t>A munkacsoport tagjai:</t>
  </si>
  <si>
    <t>Ügyfél neve: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</si>
  <si>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</si>
  <si>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</si>
  <si>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</si>
  <si>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</si>
  <si>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</si>
  <si>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</si>
  <si>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</si>
  <si>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</si>
  <si>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</si>
  <si>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</si>
  <si>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</si>
  <si>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az üzleti kockázatok becslése.</t>
  </si>
  <si>
    <t>a lényeges hibás állítás becslése.</t>
  </si>
  <si>
    <t>Nincs érték</t>
  </si>
  <si>
    <t>Feladat:</t>
  </si>
  <si>
    <t>Eredmény:</t>
  </si>
  <si>
    <t>Következtetés:</t>
  </si>
  <si>
    <t>Pénzügyi kimutatások - Kontrollok felmérése</t>
  </si>
  <si>
    <t>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</si>
</sst>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"/>
    <numFmt numFmtId="165" formatCode="#,##0_ ;[Red]\-#,##0\ "/>
  </numFmts>
  <fonts count="37" x14ac:knownFonts="1">
    <font>
      <sz val="11"/>
      <name val="Arial"/>
      <family val="2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10"/>
      <name val="Arial"/>
      <family val="2"/>
      <charset val="238"/>
    </font>
    <font>
      <b/>
      <sz val="14"/>
      <color indexed="10"/>
      <name val="Arial Narrow"/>
      <family val="2"/>
      <charset val="238"/>
    </font>
    <font>
      <b/>
      <u/>
      <sz val="1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 Narrow"/>
      <family val="2"/>
      <charset val="238"/>
    </font>
    <font>
      <i/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11"/>
      <name val="Arial Narrow"/>
      <family val="2"/>
      <charset val="238"/>
    </font>
    <font>
      <sz val="12"/>
      <name val="Times New Roman"/>
      <family val="1"/>
      <charset val="238"/>
    </font>
    <font>
      <sz val="11"/>
      <color indexed="8"/>
      <name val="Arial"/>
      <family val="2"/>
    </font>
    <font>
      <b/>
      <sz val="11"/>
      <color indexed="30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name val="Arial"/>
      <family val="2"/>
      <charset val="238"/>
    </font>
    <font>
      <b/>
      <sz val="12"/>
      <name val="Wingdings"/>
      <charset val="2"/>
    </font>
    <font>
      <sz val="10"/>
      <color rgb="FFFF0000"/>
      <name val="Arial Narrow"/>
      <family val="2"/>
      <charset val="238"/>
    </font>
    <font>
      <b/>
      <sz val="11"/>
      <color rgb="FF0000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2"/>
      <name val="Arial CE"/>
    </font>
    <font>
      <b/>
      <sz val="10"/>
      <color rgb="FF0000FF"/>
      <name val="Arial Narrow"/>
      <family val="2"/>
      <charset val="238"/>
    </font>
    <font>
      <b/>
      <sz val="11"/>
      <color rgb="FF969696"/>
      <name val="Arial Narrow"/>
      <family val="2"/>
      <charset val="238"/>
    </font>
    <font>
      <sz val="10"/>
      <color rgb="FF0000FF"/>
      <name val="Arial Narrow"/>
      <family val="2"/>
      <charset val="238"/>
    </font>
    <font>
      <sz val="10"/>
      <color rgb="FFFFFFFF"/>
      <name val="Arial Narrow"/>
      <family val="2"/>
      <charset val="238"/>
    </font>
    <font>
      <b/>
      <sz val="11"/>
      <color rgb="FF0066CC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05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medium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7" fillId="0" borderId="0"/>
  </cellStyleXfs>
  <cellXfs count="348">
    <xf numFmtId="0" fontId="0" fillId="0" borderId="0" xfId="0"/>
    <xf numFmtId="0" fontId="1" fillId="2" borderId="0" xfId="0" applyFont="1" applyFill="1"/>
    <xf numFmtId="0" fontId="2" fillId="3" borderId="0" xfId="0" applyFont="1" applyFill="1" applyAlignment="1"/>
    <xf numFmtId="0" fontId="1" fillId="3" borderId="0" xfId="0" applyFont="1" applyFill="1" applyAlignment="1"/>
    <xf numFmtId="0" fontId="3" fillId="2" borderId="0" xfId="0" applyFont="1" applyFill="1"/>
    <xf numFmtId="0" fontId="1" fillId="4" borderId="0" xfId="0" applyFont="1" applyFill="1"/>
    <xf numFmtId="0" fontId="2" fillId="4" borderId="0" xfId="1" applyFont="1" applyFill="1"/>
    <xf numFmtId="0" fontId="1" fillId="3" borderId="0" xfId="0" applyFont="1" applyFill="1"/>
    <xf numFmtId="0" fontId="5" fillId="4" borderId="0" xfId="0" applyFont="1" applyFill="1" applyAlignment="1">
      <alignment wrapText="1"/>
    </xf>
    <xf numFmtId="0" fontId="6" fillId="4" borderId="0" xfId="0" applyFont="1" applyFill="1" applyAlignment="1">
      <alignment horizontal="left" vertical="center"/>
    </xf>
    <xf numFmtId="0" fontId="5" fillId="3" borderId="0" xfId="0" applyFont="1" applyFill="1" applyAlignment="1">
      <alignment wrapText="1"/>
    </xf>
    <xf numFmtId="14" fontId="1" fillId="3" borderId="0" xfId="1" applyNumberFormat="1" applyFont="1" applyFill="1"/>
    <xf numFmtId="0" fontId="7" fillId="4" borderId="1" xfId="2" applyFont="1" applyFill="1" applyBorder="1" applyAlignment="1" applyProtection="1">
      <alignment horizontal="center" vertical="center" wrapText="1"/>
      <protection hidden="1"/>
    </xf>
    <xf numFmtId="0" fontId="2" fillId="0" borderId="2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8" fillId="4" borderId="4" xfId="0" applyFont="1" applyFill="1" applyBorder="1"/>
    <xf numFmtId="0" fontId="8" fillId="4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top" wrapText="1"/>
    </xf>
    <xf numFmtId="0" fontId="1" fillId="5" borderId="3" xfId="0" applyFont="1" applyFill="1" applyBorder="1" applyAlignment="1">
      <alignment vertical="top"/>
    </xf>
    <xf numFmtId="0" fontId="7" fillId="4" borderId="8" xfId="2" applyFont="1" applyFill="1" applyBorder="1" applyAlignment="1" applyProtection="1">
      <alignment horizontal="center" vertical="center" wrapText="1"/>
      <protection hidden="1"/>
    </xf>
    <xf numFmtId="0" fontId="2" fillId="0" borderId="9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8" fillId="4" borderId="0" xfId="0" applyFont="1" applyFill="1" applyBorder="1"/>
    <xf numFmtId="0" fontId="8" fillId="4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vertical="center" wrapText="1"/>
    </xf>
    <xf numFmtId="0" fontId="9" fillId="3" borderId="14" xfId="0" applyFont="1" applyFill="1" applyBorder="1" applyAlignment="1">
      <alignment vertical="top" wrapText="1"/>
    </xf>
    <xf numFmtId="0" fontId="1" fillId="5" borderId="10" xfId="0" applyFont="1" applyFill="1" applyBorder="1" applyAlignment="1">
      <alignment vertical="top"/>
    </xf>
    <xf numFmtId="0" fontId="1" fillId="4" borderId="13" xfId="0" applyFont="1" applyFill="1" applyBorder="1"/>
    <xf numFmtId="0" fontId="1" fillId="4" borderId="15" xfId="0" applyFont="1" applyFill="1" applyBorder="1"/>
    <xf numFmtId="0" fontId="1" fillId="4" borderId="16" xfId="0" applyFont="1" applyFill="1" applyBorder="1"/>
    <xf numFmtId="0" fontId="2" fillId="0" borderId="13" xfId="0" applyFont="1" applyFill="1" applyBorder="1" applyAlignment="1">
      <alignment horizontal="center"/>
    </xf>
    <xf numFmtId="0" fontId="1" fillId="4" borderId="13" xfId="0" applyFont="1" applyFill="1" applyBorder="1" applyAlignment="1">
      <alignment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vertical="center" wrapText="1"/>
    </xf>
    <xf numFmtId="0" fontId="1" fillId="4" borderId="15" xfId="0" applyFont="1" applyFill="1" applyBorder="1" applyAlignment="1">
      <alignment vertical="top"/>
    </xf>
    <xf numFmtId="0" fontId="1" fillId="4" borderId="16" xfId="0" applyFont="1" applyFill="1" applyBorder="1" applyAlignment="1">
      <alignment vertical="top"/>
    </xf>
    <xf numFmtId="0" fontId="2" fillId="2" borderId="13" xfId="0" applyFont="1" applyFill="1" applyBorder="1" applyAlignment="1">
      <alignment horizontal="center"/>
    </xf>
    <xf numFmtId="0" fontId="1" fillId="2" borderId="14" xfId="0" applyFont="1" applyFill="1" applyBorder="1"/>
    <xf numFmtId="0" fontId="1" fillId="2" borderId="14" xfId="0" applyFont="1" applyFill="1" applyBorder="1" applyAlignment="1">
      <alignment vertical="top"/>
    </xf>
    <xf numFmtId="0" fontId="1" fillId="2" borderId="10" xfId="0" applyFont="1" applyFill="1" applyBorder="1" applyAlignment="1">
      <alignment vertical="top"/>
    </xf>
    <xf numFmtId="0" fontId="2" fillId="2" borderId="17" xfId="0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vertical="top"/>
    </xf>
    <xf numFmtId="0" fontId="9" fillId="2" borderId="14" xfId="0" applyFont="1" applyFill="1" applyBorder="1" applyAlignment="1">
      <alignment vertical="top" wrapText="1"/>
    </xf>
    <xf numFmtId="0" fontId="2" fillId="2" borderId="0" xfId="2" applyFont="1" applyFill="1" applyAlignment="1">
      <alignment horizontal="center" vertical="justify"/>
    </xf>
    <xf numFmtId="0" fontId="1" fillId="4" borderId="17" xfId="0" applyFont="1" applyFill="1" applyBorder="1"/>
    <xf numFmtId="0" fontId="1" fillId="4" borderId="18" xfId="0" applyFont="1" applyFill="1" applyBorder="1"/>
    <xf numFmtId="0" fontId="1" fillId="4" borderId="20" xfId="0" applyFont="1" applyFill="1" applyBorder="1"/>
    <xf numFmtId="0" fontId="1" fillId="4" borderId="21" xfId="0" applyFont="1" applyFill="1" applyBorder="1"/>
    <xf numFmtId="0" fontId="2" fillId="4" borderId="22" xfId="0" applyFont="1" applyFill="1" applyBorder="1"/>
    <xf numFmtId="0" fontId="8" fillId="4" borderId="23" xfId="0" applyFont="1" applyFill="1" applyBorder="1"/>
    <xf numFmtId="0" fontId="2" fillId="0" borderId="8" xfId="2" applyFont="1" applyFill="1" applyBorder="1" applyAlignment="1">
      <alignment horizontal="center" vertical="center"/>
    </xf>
    <xf numFmtId="0" fontId="7" fillId="0" borderId="24" xfId="2" applyFont="1" applyFill="1" applyBorder="1" applyAlignment="1" applyProtection="1">
      <alignment horizontal="center" vertical="center" wrapText="1"/>
      <protection hidden="1"/>
    </xf>
    <xf numFmtId="0" fontId="2" fillId="0" borderId="0" xfId="2" applyFont="1" applyFill="1" applyBorder="1" applyAlignment="1">
      <alignment horizontal="center" vertical="justify"/>
    </xf>
    <xf numFmtId="0" fontId="2" fillId="0" borderId="11" xfId="2" applyFont="1" applyFill="1" applyBorder="1" applyAlignment="1">
      <alignment horizontal="center" vertical="justify"/>
    </xf>
    <xf numFmtId="0" fontId="7" fillId="4" borderId="9" xfId="2" applyFont="1" applyFill="1" applyBorder="1" applyAlignment="1" applyProtection="1">
      <alignment horizontal="center" vertical="center" wrapText="1"/>
      <protection hidden="1"/>
    </xf>
    <xf numFmtId="0" fontId="7" fillId="4" borderId="10" xfId="2" applyFont="1" applyFill="1" applyBorder="1" applyAlignment="1" applyProtection="1">
      <alignment horizontal="center" vertical="center" wrapText="1"/>
      <protection hidden="1"/>
    </xf>
    <xf numFmtId="0" fontId="7" fillId="4" borderId="25" xfId="2" applyFont="1" applyFill="1" applyBorder="1" applyAlignment="1" applyProtection="1">
      <alignment horizontal="center" vertical="center" wrapText="1"/>
      <protection hidden="1"/>
    </xf>
    <xf numFmtId="0" fontId="2" fillId="0" borderId="27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justify"/>
    </xf>
    <xf numFmtId="0" fontId="7" fillId="4" borderId="11" xfId="2" applyFont="1" applyFill="1" applyBorder="1" applyAlignment="1" applyProtection="1">
      <alignment horizontal="center" vertical="center" wrapText="1"/>
      <protection hidden="1"/>
    </xf>
    <xf numFmtId="0" fontId="7" fillId="4" borderId="28" xfId="2" applyFont="1" applyFill="1" applyBorder="1" applyAlignment="1" applyProtection="1">
      <alignment horizontal="center" vertical="center" wrapText="1"/>
      <protection hidden="1"/>
    </xf>
    <xf numFmtId="0" fontId="8" fillId="0" borderId="18" xfId="2" applyFont="1" applyFill="1" applyBorder="1" applyAlignment="1" applyProtection="1">
      <alignment horizontal="center" vertical="center"/>
      <protection hidden="1"/>
    </xf>
    <xf numFmtId="0" fontId="8" fillId="0" borderId="0" xfId="2" applyFont="1" applyFill="1" applyBorder="1" applyAlignment="1" applyProtection="1">
      <alignment horizontal="center" vertical="center"/>
      <protection hidden="1"/>
    </xf>
    <xf numFmtId="0" fontId="8" fillId="0" borderId="11" xfId="2" applyFont="1" applyFill="1" applyBorder="1" applyAlignment="1" applyProtection="1">
      <alignment horizontal="center" vertical="center"/>
      <protection hidden="1"/>
    </xf>
    <xf numFmtId="0" fontId="8" fillId="0" borderId="11" xfId="2" applyFont="1" applyFill="1" applyBorder="1" applyAlignment="1" applyProtection="1">
      <alignment horizontal="left" vertical="center"/>
      <protection hidden="1"/>
    </xf>
    <xf numFmtId="0" fontId="7" fillId="4" borderId="0" xfId="2" applyFont="1" applyFill="1" applyBorder="1" applyAlignment="1" applyProtection="1">
      <alignment horizontal="center" vertical="center" wrapText="1"/>
      <protection hidden="1"/>
    </xf>
    <xf numFmtId="0" fontId="2" fillId="0" borderId="10" xfId="2" applyFont="1" applyFill="1" applyBorder="1" applyAlignment="1">
      <alignment horizontal="center" vertical="justify"/>
    </xf>
    <xf numFmtId="0" fontId="7" fillId="3" borderId="9" xfId="2" applyFont="1" applyFill="1" applyBorder="1" applyAlignment="1" applyProtection="1">
      <alignment horizontal="left" vertical="center" wrapText="1"/>
      <protection hidden="1"/>
    </xf>
    <xf numFmtId="0" fontId="7" fillId="3" borderId="10" xfId="2" applyFont="1" applyFill="1" applyBorder="1" applyAlignment="1" applyProtection="1">
      <alignment horizontal="center" vertical="center" wrapText="1"/>
      <protection hidden="1"/>
    </xf>
    <xf numFmtId="0" fontId="7" fillId="4" borderId="29" xfId="2" applyFont="1" applyFill="1" applyBorder="1" applyAlignment="1" applyProtection="1">
      <alignment horizontal="center" vertical="center" wrapText="1"/>
      <protection hidden="1"/>
    </xf>
    <xf numFmtId="0" fontId="7" fillId="4" borderId="30" xfId="2" applyFont="1" applyFill="1" applyBorder="1" applyAlignment="1" applyProtection="1">
      <alignment horizontal="center" vertical="center" wrapText="1"/>
      <protection hidden="1"/>
    </xf>
    <xf numFmtId="0" fontId="8" fillId="0" borderId="31" xfId="2" applyFont="1" applyFill="1" applyBorder="1" applyAlignment="1" applyProtection="1">
      <alignment horizontal="center" vertical="center" wrapText="1"/>
      <protection hidden="1"/>
    </xf>
    <xf numFmtId="0" fontId="8" fillId="0" borderId="32" xfId="2" applyFont="1" applyFill="1" applyBorder="1" applyAlignment="1" applyProtection="1">
      <alignment horizontal="center" vertical="center" wrapText="1"/>
      <protection hidden="1"/>
    </xf>
    <xf numFmtId="0" fontId="8" fillId="0" borderId="33" xfId="2" applyFont="1" applyFill="1" applyBorder="1" applyAlignment="1" applyProtection="1">
      <alignment horizontal="center" vertical="center" wrapText="1"/>
      <protection hidden="1"/>
    </xf>
    <xf numFmtId="0" fontId="8" fillId="0" borderId="34" xfId="2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/>
    <xf numFmtId="0" fontId="1" fillId="4" borderId="0" xfId="0" applyFont="1" applyFill="1" applyBorder="1"/>
    <xf numFmtId="0" fontId="1" fillId="0" borderId="11" xfId="0" applyFont="1" applyFill="1" applyBorder="1"/>
    <xf numFmtId="0" fontId="2" fillId="4" borderId="0" xfId="0" applyFont="1" applyFill="1"/>
    <xf numFmtId="0" fontId="1" fillId="0" borderId="0" xfId="0" applyFont="1" applyFill="1"/>
    <xf numFmtId="0" fontId="2" fillId="4" borderId="0" xfId="0" applyFont="1" applyFill="1" applyAlignment="1">
      <alignment horizontal="left"/>
    </xf>
    <xf numFmtId="0" fontId="2" fillId="3" borderId="40" xfId="3" applyFont="1" applyFill="1" applyBorder="1" applyAlignment="1">
      <alignment horizontal="center"/>
    </xf>
    <xf numFmtId="0" fontId="12" fillId="2" borderId="0" xfId="0" applyFont="1" applyFill="1"/>
    <xf numFmtId="0" fontId="2" fillId="4" borderId="41" xfId="0" applyFont="1" applyFill="1" applyBorder="1" applyAlignment="1">
      <alignment horizontal="left" wrapText="1"/>
    </xf>
    <xf numFmtId="0" fontId="2" fillId="4" borderId="42" xfId="0" applyFont="1" applyFill="1" applyBorder="1"/>
    <xf numFmtId="0" fontId="1" fillId="4" borderId="42" xfId="0" applyFont="1" applyFill="1" applyBorder="1"/>
    <xf numFmtId="0" fontId="2" fillId="4" borderId="43" xfId="0" applyFont="1" applyFill="1" applyBorder="1" applyAlignment="1"/>
    <xf numFmtId="0" fontId="2" fillId="4" borderId="43" xfId="0" applyFont="1" applyFill="1" applyBorder="1" applyAlignment="1">
      <alignment vertical="center"/>
    </xf>
    <xf numFmtId="0" fontId="2" fillId="0" borderId="41" xfId="0" applyFont="1" applyFill="1" applyBorder="1" applyAlignment="1">
      <alignment horizontal="left" wrapText="1"/>
    </xf>
    <xf numFmtId="0" fontId="2" fillId="0" borderId="42" xfId="0" applyFont="1" applyFill="1" applyBorder="1"/>
    <xf numFmtId="0" fontId="1" fillId="0" borderId="42" xfId="0" applyFont="1" applyFill="1" applyBorder="1"/>
    <xf numFmtId="0" fontId="2" fillId="3" borderId="42" xfId="0" applyFont="1" applyFill="1" applyBorder="1"/>
    <xf numFmtId="0" fontId="7" fillId="2" borderId="0" xfId="5" applyFont="1" applyFill="1" applyAlignment="1" applyProtection="1"/>
    <xf numFmtId="0" fontId="8" fillId="4" borderId="0" xfId="0" applyFont="1" applyFill="1"/>
    <xf numFmtId="0" fontId="1" fillId="2" borderId="0" xfId="0" applyFont="1" applyFill="1" applyAlignment="1">
      <alignment horizontal="center"/>
    </xf>
    <xf numFmtId="0" fontId="15" fillId="2" borderId="0" xfId="5" applyFont="1" applyFill="1" applyAlignment="1" applyProtection="1"/>
    <xf numFmtId="0" fontId="8" fillId="0" borderId="24" xfId="2" applyFont="1" applyFill="1" applyBorder="1" applyAlignment="1" applyProtection="1">
      <alignment horizontal="center" vertical="center"/>
      <protection hidden="1"/>
    </xf>
    <xf numFmtId="0" fontId="8" fillId="0" borderId="9" xfId="2" applyFont="1" applyFill="1" applyBorder="1" applyAlignment="1" applyProtection="1">
      <alignment horizontal="center" vertical="center"/>
      <protection hidden="1"/>
    </xf>
    <xf numFmtId="0" fontId="7" fillId="4" borderId="26" xfId="2" applyFont="1" applyFill="1" applyBorder="1" applyAlignment="1" applyProtection="1">
      <alignment horizontal="center" vertical="center" wrapText="1"/>
      <protection hidden="1"/>
    </xf>
    <xf numFmtId="0" fontId="16" fillId="0" borderId="0" xfId="0" applyFont="1"/>
    <xf numFmtId="0" fontId="17" fillId="0" borderId="0" xfId="0" applyFont="1"/>
    <xf numFmtId="0" fontId="0" fillId="0" borderId="0" xfId="0" quotePrefix="1"/>
    <xf numFmtId="3" fontId="17" fillId="0" borderId="0" xfId="0" applyNumberFormat="1" applyFont="1"/>
    <xf numFmtId="0" fontId="1" fillId="0" borderId="0" xfId="0" applyFont="1" applyFill="1" applyAlignment="1">
      <alignment vertical="top" wrapText="1"/>
    </xf>
    <xf numFmtId="0" fontId="2" fillId="4" borderId="0" xfId="0" applyFont="1" applyFill="1" applyAlignment="1">
      <alignment vertical="top" wrapText="1"/>
    </xf>
    <xf numFmtId="0" fontId="1" fillId="4" borderId="0" xfId="0" applyFont="1" applyFill="1" applyAlignment="1">
      <alignment vertical="top" wrapText="1"/>
    </xf>
    <xf numFmtId="0" fontId="2" fillId="2" borderId="13" xfId="0" applyFont="1" applyFill="1" applyBorder="1" applyAlignment="1">
      <alignment vertical="top" wrapText="1"/>
    </xf>
    <xf numFmtId="0" fontId="2" fillId="0" borderId="13" xfId="0" applyFont="1" applyFill="1" applyBorder="1" applyAlignment="1">
      <alignment vertical="top" wrapText="1"/>
    </xf>
    <xf numFmtId="0" fontId="1" fillId="2" borderId="13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5" fillId="4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1" fillId="3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5" borderId="10" xfId="0" applyFont="1" applyFill="1" applyBorder="1" applyAlignment="1">
      <alignment vertical="top" wrapText="1"/>
    </xf>
    <xf numFmtId="0" fontId="2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vertical="top" wrapText="1"/>
    </xf>
    <xf numFmtId="0" fontId="1" fillId="5" borderId="3" xfId="0" applyFont="1" applyFill="1" applyBorder="1" applyAlignment="1">
      <alignment vertical="top" wrapText="1"/>
    </xf>
    <xf numFmtId="0" fontId="8" fillId="0" borderId="47" xfId="2" applyFont="1" applyFill="1" applyBorder="1" applyAlignment="1" applyProtection="1">
      <alignment horizontal="center" vertical="center"/>
      <protection hidden="1"/>
    </xf>
    <xf numFmtId="0" fontId="8" fillId="0" borderId="44" xfId="2" applyFont="1" applyFill="1" applyBorder="1" applyAlignment="1" applyProtection="1">
      <alignment horizontal="left" vertical="center"/>
      <protection hidden="1"/>
    </xf>
    <xf numFmtId="0" fontId="8" fillId="0" borderId="44" xfId="2" applyFont="1" applyFill="1" applyBorder="1" applyAlignment="1" applyProtection="1">
      <alignment horizontal="center" vertical="center"/>
      <protection hidden="1"/>
    </xf>
    <xf numFmtId="0" fontId="8" fillId="0" borderId="23" xfId="2" applyFont="1" applyFill="1" applyBorder="1" applyAlignment="1" applyProtection="1">
      <alignment horizontal="center" vertical="center"/>
      <protection hidden="1"/>
    </xf>
    <xf numFmtId="0" fontId="8" fillId="0" borderId="45" xfId="2" applyFont="1" applyFill="1" applyBorder="1" applyAlignment="1" applyProtection="1">
      <alignment horizontal="center" vertical="center"/>
      <protection hidden="1"/>
    </xf>
    <xf numFmtId="0" fontId="8" fillId="0" borderId="46" xfId="2" applyFont="1" applyFill="1" applyBorder="1" applyAlignment="1" applyProtection="1">
      <alignment horizontal="center" vertical="center"/>
      <protection hidden="1"/>
    </xf>
    <xf numFmtId="0" fontId="8" fillId="0" borderId="29" xfId="2" applyFont="1" applyFill="1" applyBorder="1" applyAlignment="1" applyProtection="1">
      <alignment horizontal="center" vertical="center"/>
      <protection hidden="1"/>
    </xf>
    <xf numFmtId="0" fontId="8" fillId="0" borderId="9" xfId="2" applyFont="1" applyFill="1" applyBorder="1" applyAlignment="1" applyProtection="1">
      <alignment horizontal="center" vertical="center"/>
      <protection hidden="1"/>
    </xf>
    <xf numFmtId="0" fontId="2" fillId="0" borderId="41" xfId="0" applyFont="1" applyFill="1" applyBorder="1"/>
    <xf numFmtId="0" fontId="2" fillId="4" borderId="41" xfId="4" applyFont="1" applyFill="1" applyBorder="1"/>
    <xf numFmtId="0" fontId="2" fillId="0" borderId="43" xfId="0" applyFont="1" applyFill="1" applyBorder="1" applyAlignment="1">
      <alignment vertical="center"/>
    </xf>
    <xf numFmtId="0" fontId="1" fillId="0" borderId="41" xfId="0" applyFont="1" applyFill="1" applyBorder="1"/>
    <xf numFmtId="0" fontId="2" fillId="0" borderId="0" xfId="0" applyFont="1" applyFill="1" applyBorder="1"/>
    <xf numFmtId="0" fontId="7" fillId="0" borderId="26" xfId="2" applyFont="1" applyFill="1" applyBorder="1" applyAlignment="1" applyProtection="1">
      <alignment horizontal="center" vertical="center" wrapText="1"/>
      <protection hidden="1"/>
    </xf>
    <xf numFmtId="0" fontId="7" fillId="0" borderId="9" xfId="2" applyFont="1" applyFill="1" applyBorder="1" applyAlignment="1" applyProtection="1">
      <alignment horizontal="center" vertical="center" wrapText="1"/>
      <protection hidden="1"/>
    </xf>
    <xf numFmtId="0" fontId="7" fillId="0" borderId="8" xfId="2" applyFont="1" applyFill="1" applyBorder="1" applyAlignment="1" applyProtection="1">
      <alignment horizontal="center" vertical="center" wrapText="1"/>
      <protection hidden="1"/>
    </xf>
    <xf numFmtId="0" fontId="7" fillId="4" borderId="12" xfId="2" applyFont="1" applyFill="1" applyBorder="1" applyAlignment="1" applyProtection="1">
      <alignment horizontal="center" vertical="center" wrapText="1"/>
      <protection hidden="1"/>
    </xf>
    <xf numFmtId="0" fontId="2" fillId="4" borderId="48" xfId="0" applyFont="1" applyFill="1" applyBorder="1"/>
    <xf numFmtId="0" fontId="1" fillId="0" borderId="13" xfId="0" applyFont="1" applyFill="1" applyBorder="1" applyAlignment="1">
      <alignment vertical="top"/>
    </xf>
    <xf numFmtId="0" fontId="10" fillId="2" borderId="13" xfId="0" applyFont="1" applyFill="1" applyBorder="1" applyAlignment="1">
      <alignment vertical="top"/>
    </xf>
    <xf numFmtId="0" fontId="2" fillId="4" borderId="13" xfId="0" applyFont="1" applyFill="1" applyBorder="1" applyAlignment="1">
      <alignment vertical="top"/>
    </xf>
    <xf numFmtId="0" fontId="1" fillId="2" borderId="13" xfId="0" applyFont="1" applyFill="1" applyBorder="1" applyAlignment="1">
      <alignment vertical="top"/>
    </xf>
    <xf numFmtId="0" fontId="1" fillId="2" borderId="17" xfId="0" applyFont="1" applyFill="1" applyBorder="1" applyAlignment="1">
      <alignment vertical="top"/>
    </xf>
    <xf numFmtId="0" fontId="1" fillId="4" borderId="13" xfId="0" applyFont="1" applyFill="1" applyBorder="1" applyAlignment="1">
      <alignment vertical="top"/>
    </xf>
    <xf numFmtId="0" fontId="1" fillId="2" borderId="49" xfId="0" applyFont="1" applyFill="1" applyBorder="1" applyAlignment="1">
      <alignment vertical="top"/>
    </xf>
    <xf numFmtId="0" fontId="1" fillId="2" borderId="50" xfId="0" applyFont="1" applyFill="1" applyBorder="1" applyAlignment="1">
      <alignment vertical="top"/>
    </xf>
    <xf numFmtId="0" fontId="1" fillId="3" borderId="13" xfId="0" applyFont="1" applyFill="1" applyBorder="1" applyAlignment="1">
      <alignment vertical="top"/>
    </xf>
    <xf numFmtId="0" fontId="3" fillId="0" borderId="47" xfId="2" applyFont="1" applyFill="1" applyBorder="1" applyAlignment="1" applyProtection="1">
      <alignment horizontal="center" vertical="center"/>
      <protection hidden="1"/>
    </xf>
    <xf numFmtId="0" fontId="2" fillId="0" borderId="0" xfId="2" applyFont="1" applyFill="1" applyAlignment="1">
      <alignment horizontal="center" vertical="justify"/>
    </xf>
    <xf numFmtId="0" fontId="2" fillId="0" borderId="28" xfId="2" applyFont="1" applyFill="1" applyBorder="1" applyAlignment="1">
      <alignment horizontal="center" vertical="justify"/>
    </xf>
    <xf numFmtId="0" fontId="2" fillId="0" borderId="25" xfId="2" applyFont="1" applyFill="1" applyBorder="1" applyAlignment="1">
      <alignment horizontal="center" vertical="justify"/>
    </xf>
    <xf numFmtId="0" fontId="7" fillId="4" borderId="51" xfId="2" applyFont="1" applyFill="1" applyBorder="1" applyAlignment="1" applyProtection="1">
      <alignment horizontal="center" vertical="center" wrapText="1"/>
      <protection hidden="1"/>
    </xf>
    <xf numFmtId="0" fontId="7" fillId="4" borderId="52" xfId="2" applyFont="1" applyFill="1" applyBorder="1" applyAlignment="1" applyProtection="1">
      <alignment horizontal="center" vertical="center" wrapText="1"/>
      <protection hidden="1"/>
    </xf>
    <xf numFmtId="0" fontId="7" fillId="4" borderId="53" xfId="2" applyFont="1" applyFill="1" applyBorder="1" applyAlignment="1" applyProtection="1">
      <alignment horizontal="center" vertical="center" wrapText="1"/>
      <protection hidden="1"/>
    </xf>
    <xf numFmtId="0" fontId="7" fillId="4" borderId="54" xfId="2" applyFont="1" applyFill="1" applyBorder="1" applyAlignment="1" applyProtection="1">
      <alignment horizontal="center" vertical="center" wrapText="1"/>
      <protection hidden="1"/>
    </xf>
    <xf numFmtId="0" fontId="2" fillId="0" borderId="55" xfId="2" applyFont="1" applyFill="1" applyBorder="1" applyAlignment="1">
      <alignment horizontal="center" vertical="justify"/>
    </xf>
    <xf numFmtId="0" fontId="2" fillId="0" borderId="17" xfId="2" applyFont="1" applyFill="1" applyBorder="1" applyAlignment="1">
      <alignment horizontal="center" vertical="justify"/>
    </xf>
    <xf numFmtId="0" fontId="8" fillId="0" borderId="9" xfId="2" applyFont="1" applyFill="1" applyBorder="1" applyAlignment="1" applyProtection="1">
      <alignment horizontal="center" vertical="center"/>
      <protection hidden="1"/>
    </xf>
    <xf numFmtId="0" fontId="8" fillId="0" borderId="9" xfId="2" applyFont="1" applyFill="1" applyBorder="1" applyAlignment="1" applyProtection="1">
      <alignment horizontal="center" vertical="center"/>
      <protection hidden="1"/>
    </xf>
    <xf numFmtId="0" fontId="1" fillId="2" borderId="5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1" fillId="6" borderId="56" xfId="0" applyFont="1" applyFill="1" applyBorder="1" applyAlignment="1">
      <alignment horizontal="center" vertical="center" wrapText="1"/>
    </xf>
    <xf numFmtId="0" fontId="1" fillId="6" borderId="57" xfId="0" applyFont="1" applyFill="1" applyBorder="1" applyAlignment="1">
      <alignment horizontal="center" vertical="center" wrapText="1"/>
    </xf>
    <xf numFmtId="0" fontId="1" fillId="6" borderId="58" xfId="0" applyFont="1" applyFill="1" applyBorder="1" applyAlignment="1">
      <alignment horizontal="center" vertical="center" wrapText="1"/>
    </xf>
    <xf numFmtId="0" fontId="1" fillId="6" borderId="59" xfId="0" applyFont="1" applyFill="1" applyBorder="1" applyAlignment="1">
      <alignment horizontal="center" vertical="center" wrapText="1"/>
    </xf>
    <xf numFmtId="0" fontId="1" fillId="6" borderId="60" xfId="0" applyFont="1" applyFill="1" applyBorder="1" applyAlignment="1">
      <alignment horizontal="center" vertical="center" wrapText="1"/>
    </xf>
    <xf numFmtId="0" fontId="1" fillId="6" borderId="6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/>
    </xf>
    <xf numFmtId="0" fontId="8" fillId="0" borderId="9" xfId="2" applyFont="1" applyFill="1" applyBorder="1" applyAlignment="1" applyProtection="1">
      <alignment horizontal="center" vertical="center"/>
      <protection hidden="1"/>
    </xf>
    <xf numFmtId="0" fontId="20" fillId="0" borderId="0" xfId="5" applyFont="1" applyFill="1" applyAlignment="1" applyProtection="1"/>
    <xf numFmtId="0" fontId="21" fillId="0" borderId="0" xfId="0" applyFont="1" applyFill="1" applyAlignment="1">
      <alignment horizontal="center"/>
    </xf>
    <xf numFmtId="0" fontId="1" fillId="3" borderId="0" xfId="7" applyFont="1" applyFill="1" applyAlignment="1"/>
    <xf numFmtId="0" fontId="1" fillId="0" borderId="0" xfId="7" applyFont="1" applyFill="1" applyAlignment="1"/>
    <xf numFmtId="0" fontId="25" fillId="6" borderId="0" xfId="7" applyFont="1" applyFill="1" applyAlignment="1"/>
    <xf numFmtId="0" fontId="2" fillId="6" borderId="0" xfId="7" applyFont="1" applyFill="1" applyAlignment="1">
      <alignment horizontal="center"/>
    </xf>
    <xf numFmtId="0" fontId="1" fillId="6" borderId="0" xfId="7" applyFont="1" applyFill="1" applyAlignment="1"/>
    <xf numFmtId="0" fontId="8" fillId="0" borderId="62" xfId="7" applyFont="1" applyFill="1" applyBorder="1" applyAlignment="1"/>
    <xf numFmtId="0" fontId="2" fillId="6" borderId="62" xfId="7" applyFont="1" applyFill="1" applyBorder="1" applyAlignment="1"/>
    <xf numFmtId="0" fontId="24" fillId="0" borderId="62" xfId="7" applyFont="1" applyFill="1" applyBorder="1" applyAlignment="1"/>
    <xf numFmtId="0" fontId="23" fillId="6" borderId="62" xfId="7" applyFont="1" applyFill="1" applyBorder="1" applyAlignment="1"/>
    <xf numFmtId="0" fontId="1" fillId="6" borderId="62" xfId="7" applyFont="1" applyFill="1" applyBorder="1" applyAlignment="1"/>
    <xf numFmtId="0" fontId="19" fillId="3" borderId="0" xfId="7" applyFont="1" applyFill="1" applyAlignment="1"/>
    <xf numFmtId="0" fontId="25" fillId="3" borderId="0" xfId="7" applyFont="1" applyFill="1" applyAlignment="1"/>
    <xf numFmtId="0" fontId="8" fillId="0" borderId="63" xfId="2" applyFont="1" applyFill="1" applyBorder="1" applyAlignment="1" applyProtection="1">
      <alignment horizontal="center" vertical="center" wrapText="1"/>
      <protection hidden="1"/>
    </xf>
    <xf numFmtId="0" fontId="8" fillId="0" borderId="64" xfId="2" applyFont="1" applyFill="1" applyBorder="1" applyAlignment="1" applyProtection="1">
      <alignment horizontal="center" vertical="center" wrapText="1"/>
      <protection hidden="1"/>
    </xf>
    <xf numFmtId="0" fontId="8" fillId="0" borderId="65" xfId="2" applyFont="1" applyFill="1" applyBorder="1" applyAlignment="1" applyProtection="1">
      <alignment horizontal="center" vertical="center" wrapText="1"/>
      <protection hidden="1"/>
    </xf>
    <xf numFmtId="0" fontId="11" fillId="4" borderId="66" xfId="2" applyFont="1" applyFill="1" applyBorder="1" applyAlignment="1">
      <alignment horizontal="center" vertical="center" wrapText="1"/>
    </xf>
    <xf numFmtId="0" fontId="11" fillId="4" borderId="67" xfId="2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/>
    </xf>
    <xf numFmtId="0" fontId="15" fillId="0" borderId="0" xfId="5" applyFont="1" applyFill="1" applyAlignment="1" applyProtection="1"/>
    <xf numFmtId="0" fontId="15" fillId="0" borderId="62" xfId="5" applyFont="1" applyFill="1" applyBorder="1" applyAlignment="1" applyProtection="1"/>
    <xf numFmtId="0" fontId="8" fillId="6" borderId="0" xfId="7" applyFont="1" applyFill="1" applyAlignment="1">
      <alignment horizontal="left"/>
    </xf>
    <xf numFmtId="0" fontId="8" fillId="6" borderId="0" xfId="7" applyFont="1" applyFill="1" applyAlignment="1"/>
    <xf numFmtId="0" fontId="2" fillId="6" borderId="0" xfId="7" applyFont="1" applyFill="1" applyAlignment="1">
      <alignment horizontal="left"/>
    </xf>
    <xf numFmtId="14" fontId="26" fillId="6" borderId="0" xfId="7" applyNumberFormat="1" applyFont="1" applyFill="1" applyAlignment="1"/>
    <xf numFmtId="0" fontId="21" fillId="3" borderId="0" xfId="7" applyFont="1" applyFill="1" applyAlignment="1"/>
    <xf numFmtId="0" fontId="12" fillId="3" borderId="0" xfId="7" applyFont="1" applyFill="1" applyAlignment="1"/>
    <xf numFmtId="0" fontId="27" fillId="3" borderId="0" xfId="7" applyFont="1" applyFill="1" applyAlignment="1"/>
    <xf numFmtId="0" fontId="2" fillId="6" borderId="69" xfId="7" applyFont="1" applyFill="1" applyBorder="1" applyAlignment="1">
      <alignment vertical="center"/>
    </xf>
    <xf numFmtId="0" fontId="8" fillId="6" borderId="70" xfId="7" applyFont="1" applyFill="1" applyBorder="1" applyAlignment="1"/>
    <xf numFmtId="0" fontId="2" fillId="6" borderId="71" xfId="7" applyFont="1" applyFill="1" applyBorder="1" applyAlignment="1">
      <alignment vertical="center"/>
    </xf>
    <xf numFmtId="0" fontId="2" fillId="6" borderId="70" xfId="7" applyFont="1" applyFill="1" applyBorder="1" applyAlignment="1"/>
    <xf numFmtId="0" fontId="2" fillId="3" borderId="70" xfId="7" applyFont="1" applyFill="1" applyBorder="1" applyAlignment="1"/>
    <xf numFmtId="0" fontId="1" fillId="0" borderId="71" xfId="7" applyFont="1" applyFill="1" applyBorder="1" applyAlignment="1"/>
    <xf numFmtId="0" fontId="1" fillId="6" borderId="71" xfId="7" applyFont="1" applyFill="1" applyBorder="1" applyAlignment="1"/>
    <xf numFmtId="0" fontId="2" fillId="6" borderId="69" xfId="7" applyFont="1" applyFill="1" applyBorder="1" applyAlignment="1"/>
    <xf numFmtId="0" fontId="12" fillId="6" borderId="71" xfId="7" applyFont="1" applyFill="1" applyBorder="1" applyAlignment="1"/>
    <xf numFmtId="0" fontId="2" fillId="3" borderId="72" xfId="7" applyFont="1" applyFill="1" applyBorder="1" applyAlignment="1">
      <alignment horizontal="center"/>
    </xf>
    <xf numFmtId="0" fontId="2" fillId="6" borderId="0" xfId="7" applyFont="1" applyFill="1" applyAlignment="1"/>
    <xf numFmtId="0" fontId="12" fillId="6" borderId="0" xfId="7" applyFont="1" applyFill="1" applyAlignment="1"/>
    <xf numFmtId="0" fontId="2" fillId="3" borderId="0" xfId="7" applyFont="1" applyFill="1" applyAlignment="1">
      <alignment horizontal="center"/>
    </xf>
    <xf numFmtId="0" fontId="1" fillId="6" borderId="0" xfId="7" applyFont="1" applyFill="1" applyAlignment="1">
      <alignment horizontal="left"/>
    </xf>
    <xf numFmtId="0" fontId="1" fillId="3" borderId="0" xfId="7" applyFont="1" applyFill="1" applyAlignment="1">
      <alignment horizontal="left"/>
    </xf>
    <xf numFmtId="0" fontId="2" fillId="6" borderId="73" xfId="7" applyFont="1" applyFill="1" applyBorder="1" applyAlignment="1">
      <alignment horizontal="center" vertical="center" wrapText="1"/>
    </xf>
    <xf numFmtId="0" fontId="2" fillId="3" borderId="62" xfId="7" applyFont="1" applyFill="1" applyBorder="1" applyAlignment="1">
      <alignment horizontal="center" vertical="center" wrapText="1"/>
    </xf>
    <xf numFmtId="0" fontId="2" fillId="3" borderId="74" xfId="7" applyFont="1" applyFill="1" applyBorder="1" applyAlignment="1">
      <alignment horizontal="center" vertical="center" wrapText="1"/>
    </xf>
    <xf numFmtId="0" fontId="2" fillId="3" borderId="75" xfId="7" applyFont="1" applyFill="1" applyBorder="1" applyAlignment="1">
      <alignment horizontal="center" vertical="center" wrapText="1"/>
    </xf>
    <xf numFmtId="0" fontId="2" fillId="3" borderId="75" xfId="7" applyFont="1" applyFill="1" applyBorder="1" applyAlignment="1">
      <alignment horizontal="center" vertical="top" wrapText="1"/>
    </xf>
    <xf numFmtId="0" fontId="2" fillId="3" borderId="76" xfId="7" applyFont="1" applyFill="1" applyBorder="1" applyAlignment="1">
      <alignment horizontal="center" vertical="top" wrapText="1"/>
    </xf>
    <xf numFmtId="0" fontId="2" fillId="3" borderId="62" xfId="7" applyFont="1" applyFill="1" applyBorder="1" applyAlignment="1">
      <alignment horizontal="center" vertical="top" wrapText="1"/>
    </xf>
    <xf numFmtId="0" fontId="2" fillId="3" borderId="74" xfId="7" applyFont="1" applyFill="1" applyBorder="1" applyAlignment="1">
      <alignment horizontal="center" vertical="top" wrapText="1"/>
    </xf>
    <xf numFmtId="0" fontId="2" fillId="3" borderId="77" xfId="7" applyFont="1" applyFill="1" applyBorder="1" applyAlignment="1">
      <alignment horizontal="center" vertical="top" wrapText="1"/>
    </xf>
    <xf numFmtId="0" fontId="2" fillId="3" borderId="78" xfId="7" applyFont="1" applyFill="1" applyBorder="1" applyAlignment="1">
      <alignment horizontal="center" vertical="top" wrapText="1"/>
    </xf>
    <xf numFmtId="0" fontId="2" fillId="3" borderId="79" xfId="7" applyFont="1" applyFill="1" applyBorder="1" applyAlignment="1">
      <alignment horizontal="center" vertical="top" wrapText="1"/>
    </xf>
    <xf numFmtId="0" fontId="2" fillId="3" borderId="80" xfId="7" applyFont="1" applyFill="1" applyBorder="1" applyAlignment="1">
      <alignment horizontal="center" vertical="top" wrapText="1"/>
    </xf>
    <xf numFmtId="0" fontId="2" fillId="3" borderId="81" xfId="7" applyFont="1" applyFill="1" applyBorder="1" applyAlignment="1">
      <alignment horizontal="center" vertical="top" wrapText="1"/>
    </xf>
    <xf numFmtId="0" fontId="2" fillId="3" borderId="82" xfId="7" applyFont="1" applyFill="1" applyBorder="1" applyAlignment="1">
      <alignment horizontal="center" vertical="top" wrapText="1"/>
    </xf>
    <xf numFmtId="0" fontId="1" fillId="6" borderId="83" xfId="7" applyFont="1" applyFill="1" applyBorder="1" applyAlignment="1"/>
    <xf numFmtId="0" fontId="1" fillId="6" borderId="84" xfId="7" applyFont="1" applyFill="1" applyBorder="1" applyAlignment="1">
      <alignment horizontal="center"/>
    </xf>
    <xf numFmtId="0" fontId="1" fillId="6" borderId="85" xfId="7" applyFont="1" applyFill="1" applyBorder="1" applyAlignment="1">
      <alignment horizontal="center"/>
    </xf>
    <xf numFmtId="0" fontId="1" fillId="6" borderId="86" xfId="7" applyFont="1" applyFill="1" applyBorder="1" applyAlignment="1"/>
    <xf numFmtId="0" fontId="1" fillId="6" borderId="87" xfId="7" applyFont="1" applyFill="1" applyBorder="1" applyAlignment="1"/>
    <xf numFmtId="0" fontId="1" fillId="6" borderId="88" xfId="7" applyFont="1" applyFill="1" applyBorder="1" applyAlignment="1"/>
    <xf numFmtId="9" fontId="1" fillId="6" borderId="89" xfId="7" applyNumberFormat="1" applyFont="1" applyFill="1" applyBorder="1" applyAlignment="1"/>
    <xf numFmtId="9" fontId="1" fillId="6" borderId="90" xfId="7" applyNumberFormat="1" applyFont="1" applyFill="1" applyBorder="1" applyAlignment="1"/>
    <xf numFmtId="0" fontId="28" fillId="6" borderId="0" xfId="7" applyFont="1" applyFill="1" applyAlignment="1">
      <alignment wrapText="1"/>
    </xf>
    <xf numFmtId="14" fontId="1" fillId="3" borderId="0" xfId="7" applyNumberFormat="1" applyFont="1" applyFill="1" applyAlignment="1"/>
    <xf numFmtId="0" fontId="28" fillId="3" borderId="0" xfId="7" applyFont="1" applyFill="1" applyAlignment="1">
      <alignment wrapText="1"/>
    </xf>
    <xf numFmtId="0" fontId="6" fillId="6" borderId="0" xfId="7" applyFont="1" applyFill="1" applyAlignment="1">
      <alignment horizontal="left" vertical="center"/>
    </xf>
    <xf numFmtId="14" fontId="1" fillId="3" borderId="0" xfId="7" applyNumberFormat="1" applyFont="1" applyFill="1" applyAlignment="1">
      <alignment wrapText="1"/>
    </xf>
    <xf numFmtId="14" fontId="1" fillId="0" borderId="0" xfId="7" applyNumberFormat="1" applyFont="1" applyFill="1" applyAlignment="1">
      <alignment wrapText="1"/>
    </xf>
    <xf numFmtId="0" fontId="28" fillId="0" borderId="0" xfId="7" applyFont="1" applyFill="1" applyAlignment="1">
      <alignment wrapText="1"/>
    </xf>
    <xf numFmtId="0" fontId="3" fillId="3" borderId="0" xfId="7" applyFont="1" applyFill="1" applyAlignment="1"/>
    <xf numFmtId="0" fontId="15" fillId="3" borderId="0" xfId="5" applyFont="1" applyFill="1" applyAlignment="1" applyProtection="1"/>
    <xf numFmtId="0" fontId="2" fillId="3" borderId="76" xfId="7" applyFont="1" applyFill="1" applyBorder="1" applyAlignment="1">
      <alignment horizontal="center" vertical="center" wrapText="1"/>
    </xf>
    <xf numFmtId="0" fontId="2" fillId="3" borderId="78" xfId="7" applyFont="1" applyFill="1" applyBorder="1" applyAlignment="1">
      <alignment horizontal="center" vertical="center" wrapText="1"/>
    </xf>
    <xf numFmtId="0" fontId="2" fillId="6" borderId="91" xfId="7" applyFont="1" applyFill="1" applyBorder="1" applyAlignment="1">
      <alignment horizontal="justify" vertical="center" wrapText="1"/>
    </xf>
    <xf numFmtId="0" fontId="2" fillId="6" borderId="92" xfId="7" applyFont="1" applyFill="1" applyBorder="1" applyAlignment="1">
      <alignment horizontal="center" vertical="center" wrapText="1"/>
    </xf>
    <xf numFmtId="0" fontId="1" fillId="6" borderId="93" xfId="7" applyFont="1" applyFill="1" applyBorder="1" applyAlignment="1">
      <alignment horizontal="center" vertical="center" wrapText="1"/>
    </xf>
    <xf numFmtId="0" fontId="2" fillId="6" borderId="94" xfId="7" applyFont="1" applyFill="1" applyBorder="1" applyAlignment="1">
      <alignment horizontal="justify" vertical="center" wrapText="1"/>
    </xf>
    <xf numFmtId="0" fontId="2" fillId="6" borderId="95" xfId="7" applyFont="1" applyFill="1" applyBorder="1" applyAlignment="1">
      <alignment horizontal="center" vertical="top" wrapText="1"/>
    </xf>
    <xf numFmtId="0" fontId="2" fillId="6" borderId="96" xfId="7" applyFont="1" applyFill="1" applyBorder="1" applyAlignment="1">
      <alignment horizontal="center" vertical="top" wrapText="1"/>
    </xf>
    <xf numFmtId="0" fontId="1" fillId="6" borderId="97" xfId="7" applyFont="1" applyFill="1" applyBorder="1" applyAlignment="1">
      <alignment horizontal="center" vertical="center" wrapText="1"/>
    </xf>
    <xf numFmtId="0" fontId="1" fillId="6" borderId="98" xfId="7" applyFont="1" applyFill="1" applyBorder="1" applyAlignment="1">
      <alignment horizontal="center" vertical="center" wrapText="1"/>
    </xf>
    <xf numFmtId="0" fontId="1" fillId="6" borderId="99" xfId="7" applyFont="1" applyFill="1" applyBorder="1" applyAlignment="1">
      <alignment horizontal="center" vertical="center" wrapText="1"/>
    </xf>
    <xf numFmtId="0" fontId="1" fillId="6" borderId="100" xfId="7" applyFont="1" applyFill="1" applyBorder="1" applyAlignment="1">
      <alignment horizontal="center" vertical="center" wrapText="1"/>
    </xf>
    <xf numFmtId="0" fontId="1" fillId="6" borderId="43" xfId="7" applyFont="1" applyFill="1" applyBorder="1" applyAlignment="1">
      <alignment horizontal="center" vertical="center" wrapText="1"/>
    </xf>
    <xf numFmtId="0" fontId="1" fillId="6" borderId="101" xfId="7" applyFont="1" applyFill="1" applyBorder="1" applyAlignment="1">
      <alignment horizontal="center" vertical="center" wrapText="1"/>
    </xf>
    <xf numFmtId="0" fontId="1" fillId="6" borderId="62" xfId="7" applyFont="1" applyFill="1" applyBorder="1" applyAlignment="1">
      <alignment horizontal="justify" vertical="center" wrapText="1"/>
    </xf>
    <xf numFmtId="0" fontId="1" fillId="6" borderId="62" xfId="7" applyFont="1" applyFill="1" applyBorder="1" applyAlignment="1">
      <alignment horizontal="justify" vertical="top" wrapText="1"/>
    </xf>
    <xf numFmtId="0" fontId="1" fillId="0" borderId="62" xfId="7" applyFont="1" applyFill="1" applyBorder="1" applyAlignment="1">
      <alignment horizontal="left" vertical="top" wrapText="1" indent="2"/>
    </xf>
    <xf numFmtId="0" fontId="1" fillId="6" borderId="62" xfId="7" applyFont="1" applyFill="1" applyBorder="1" applyAlignment="1">
      <alignment horizontal="left" vertical="top" wrapText="1" indent="2"/>
    </xf>
    <xf numFmtId="0" fontId="1" fillId="3" borderId="62" xfId="7" applyFont="1" applyFill="1" applyBorder="1" applyAlignment="1">
      <alignment horizontal="justify" vertical="top" wrapText="1"/>
    </xf>
    <xf numFmtId="0" fontId="2" fillId="6" borderId="91" xfId="7" applyFont="1" applyFill="1" applyBorder="1" applyAlignment="1">
      <alignment horizontal="center" vertical="center" wrapText="1"/>
    </xf>
    <xf numFmtId="0" fontId="1" fillId="6" borderId="75" xfId="7" applyFont="1" applyFill="1" applyBorder="1" applyAlignment="1">
      <alignment horizontal="justify" vertical="center" wrapText="1"/>
    </xf>
    <xf numFmtId="0" fontId="2" fillId="6" borderId="95" xfId="7" applyFont="1" applyFill="1" applyBorder="1" applyAlignment="1">
      <alignment horizontal="center" vertical="center" wrapText="1"/>
    </xf>
    <xf numFmtId="0" fontId="2" fillId="6" borderId="96" xfId="7" applyFont="1" applyFill="1" applyBorder="1" applyAlignment="1">
      <alignment horizontal="center" vertical="center" wrapText="1"/>
    </xf>
    <xf numFmtId="0" fontId="1" fillId="6" borderId="77" xfId="7" applyFont="1" applyFill="1" applyBorder="1" applyAlignment="1">
      <alignment horizontal="justify" vertical="top" wrapText="1"/>
    </xf>
    <xf numFmtId="0" fontId="2" fillId="3" borderId="77" xfId="7" applyFont="1" applyFill="1" applyBorder="1" applyAlignment="1">
      <alignment horizontal="center" vertical="center" wrapText="1"/>
    </xf>
    <xf numFmtId="0" fontId="1" fillId="0" borderId="75" xfId="7" applyFont="1" applyFill="1" applyBorder="1" applyAlignment="1">
      <alignment horizontal="left" vertical="top" wrapText="1" indent="2"/>
    </xf>
    <xf numFmtId="0" fontId="2" fillId="6" borderId="95" xfId="7" applyFont="1" applyFill="1" applyBorder="1" applyAlignment="1">
      <alignment horizontal="justify" vertical="center" wrapText="1"/>
    </xf>
    <xf numFmtId="0" fontId="1" fillId="0" borderId="77" xfId="7" applyFont="1" applyFill="1" applyBorder="1" applyAlignment="1">
      <alignment horizontal="left" vertical="top" wrapText="1" indent="2"/>
    </xf>
    <xf numFmtId="0" fontId="1" fillId="6" borderId="75" xfId="7" applyFont="1" applyFill="1" applyBorder="1" applyAlignment="1">
      <alignment horizontal="justify" vertical="top" wrapText="1"/>
    </xf>
    <xf numFmtId="0" fontId="1" fillId="3" borderId="77" xfId="7" applyFont="1" applyFill="1" applyBorder="1" applyAlignment="1">
      <alignment horizontal="justify" vertical="top" wrapText="1"/>
    </xf>
    <xf numFmtId="0" fontId="1" fillId="3" borderId="75" xfId="7" applyFont="1" applyFill="1" applyBorder="1" applyAlignment="1">
      <alignment horizontal="justify" vertical="top" wrapText="1"/>
    </xf>
    <xf numFmtId="0" fontId="15" fillId="3" borderId="62" xfId="5" applyFont="1" applyFill="1" applyBorder="1" applyAlignment="1" applyProtection="1">
      <alignment horizontal="center"/>
    </xf>
    <xf numFmtId="0" fontId="2" fillId="0" borderId="102" xfId="2" applyFont="1" applyFill="1" applyBorder="1" applyAlignment="1">
      <alignment horizontal="center" vertical="center"/>
    </xf>
    <xf numFmtId="0" fontId="7" fillId="4" borderId="23" xfId="2" applyFont="1" applyFill="1" applyBorder="1" applyAlignment="1" applyProtection="1">
      <alignment horizontal="center" vertical="center" wrapText="1"/>
      <protection hidden="1"/>
    </xf>
    <xf numFmtId="0" fontId="8" fillId="3" borderId="16" xfId="2" applyFont="1" applyFill="1" applyBorder="1" applyAlignment="1" applyProtection="1">
      <alignment horizontal="left" vertical="center"/>
      <protection hidden="1"/>
    </xf>
    <xf numFmtId="0" fontId="8" fillId="3" borderId="13" xfId="2" applyFont="1" applyFill="1" applyBorder="1" applyAlignment="1" applyProtection="1">
      <alignment horizontal="center" vertical="center"/>
      <protection hidden="1"/>
    </xf>
    <xf numFmtId="0" fontId="8" fillId="0" borderId="9" xfId="2" applyFont="1" applyFill="1" applyBorder="1" applyAlignment="1" applyProtection="1">
      <alignment horizontal="center" vertical="center"/>
      <protection hidden="1"/>
    </xf>
    <xf numFmtId="0" fontId="29" fillId="0" borderId="0" xfId="7" applyFont="1"/>
    <xf numFmtId="0" fontId="29" fillId="6" borderId="0" xfId="7" applyFont="1" applyFill="1" applyAlignment="1">
      <alignment horizontal="center" vertical="top" wrapText="1"/>
    </xf>
    <xf numFmtId="0" fontId="30" fillId="0" borderId="0" xfId="7" applyFont="1"/>
    <xf numFmtId="0" fontId="31" fillId="3" borderId="0" xfId="7" applyFont="1" applyFill="1"/>
    <xf numFmtId="0" fontId="29" fillId="6" borderId="0" xfId="7" applyFont="1" applyFill="1" applyAlignment="1">
      <alignment horizontal="right"/>
    </xf>
    <xf numFmtId="0" fontId="32" fillId="6" borderId="0" xfId="7" applyFont="1" applyFill="1" applyAlignment="1">
      <alignment horizontal="center"/>
    </xf>
    <xf numFmtId="14" fontId="32" fillId="0" borderId="0" xfId="7" applyNumberFormat="1" applyFont="1" applyAlignment="1">
      <alignment horizontal="center" vertical="top" wrapText="1"/>
    </xf>
    <xf numFmtId="0" fontId="12" fillId="3" borderId="0" xfId="7" applyFont="1" applyFill="1"/>
    <xf numFmtId="0" fontId="8" fillId="6" borderId="62" xfId="7" applyFont="1" applyFill="1" applyBorder="1" applyAlignment="1">
      <alignment horizontal="left" vertical="top"/>
    </xf>
    <xf numFmtId="164" fontId="8" fillId="0" borderId="62" xfId="7" applyNumberFormat="1" applyFont="1" applyBorder="1" applyAlignment="1">
      <alignment horizontal="left" vertical="top" wrapText="1"/>
    </xf>
    <xf numFmtId="0" fontId="8" fillId="6" borderId="62" xfId="7" applyFont="1" applyFill="1" applyBorder="1" applyAlignment="1">
      <alignment horizontal="center" vertical="top"/>
    </xf>
    <xf numFmtId="0" fontId="31" fillId="0" borderId="0" xfId="7" applyFont="1"/>
    <xf numFmtId="0" fontId="12" fillId="3" borderId="9" xfId="7" applyFont="1" applyFill="1" applyBorder="1" applyAlignment="1" applyProtection="1">
      <alignment horizontal="center"/>
      <protection locked="0" hidden="1"/>
    </xf>
    <xf numFmtId="0" fontId="31" fillId="3" borderId="0" xfId="7" applyFont="1" applyFill="1" applyAlignment="1">
      <alignment horizontal="left"/>
    </xf>
    <xf numFmtId="164" fontId="8" fillId="3" borderId="62" xfId="7" applyNumberFormat="1" applyFont="1" applyFill="1" applyBorder="1" applyAlignment="1">
      <alignment horizontal="left"/>
    </xf>
    <xf numFmtId="164" fontId="32" fillId="0" borderId="62" xfId="7" applyNumberFormat="1" applyFont="1" applyBorder="1" applyAlignment="1">
      <alignment horizontal="right"/>
    </xf>
    <xf numFmtId="0" fontId="32" fillId="0" borderId="0" xfId="7" applyFont="1" applyAlignment="1">
      <alignment horizontal="left"/>
    </xf>
    <xf numFmtId="0" fontId="32" fillId="0" borderId="0" xfId="7" applyFont="1"/>
    <xf numFmtId="0" fontId="8" fillId="0" borderId="62" xfId="7" applyFont="1" applyBorder="1" applyAlignment="1">
      <alignment horizontal="left" vertical="top"/>
    </xf>
    <xf numFmtId="164" fontId="33" fillId="3" borderId="62" xfId="7" applyNumberFormat="1" applyFont="1" applyFill="1" applyBorder="1" applyAlignment="1">
      <alignment horizontal="left"/>
    </xf>
    <xf numFmtId="164" fontId="32" fillId="0" borderId="0" xfId="7" applyNumberFormat="1" applyFont="1" applyAlignment="1">
      <alignment horizontal="center"/>
    </xf>
    <xf numFmtId="0" fontId="8" fillId="0" borderId="0" xfId="7" applyFont="1" applyAlignment="1">
      <alignment horizontal="left"/>
    </xf>
    <xf numFmtId="164" fontId="32" fillId="0" borderId="0" xfId="7" applyNumberFormat="1" applyFont="1" applyAlignment="1">
      <alignment horizontal="center" wrapText="1"/>
    </xf>
    <xf numFmtId="0" fontId="8" fillId="6" borderId="0" xfId="7" applyFont="1" applyFill="1" applyAlignment="1">
      <alignment horizontal="left" vertical="center"/>
    </xf>
    <xf numFmtId="0" fontId="32" fillId="6" borderId="0" xfId="7" applyFont="1" applyFill="1" applyAlignment="1">
      <alignment vertical="top"/>
    </xf>
    <xf numFmtId="0" fontId="34" fillId="0" borderId="0" xfId="7" applyFont="1" applyAlignment="1">
      <alignment vertical="top" wrapText="1"/>
    </xf>
    <xf numFmtId="0" fontId="8" fillId="0" borderId="0" xfId="7" applyFont="1"/>
    <xf numFmtId="0" fontId="12" fillId="6" borderId="0" xfId="7" applyFont="1" applyFill="1" applyAlignment="1">
      <alignment wrapText="1"/>
    </xf>
    <xf numFmtId="0" fontId="35" fillId="0" borderId="0" xfId="7" applyFont="1" applyAlignment="1">
      <alignment horizontal="justify" vertical="top"/>
    </xf>
    <xf numFmtId="0" fontId="35" fillId="3" borderId="0" xfId="7" applyFont="1" applyFill="1" applyAlignment="1">
      <alignment horizontal="justify" vertical="top" wrapText="1"/>
    </xf>
    <xf numFmtId="0" fontId="8" fillId="0" borderId="0" xfId="7" applyFont="1" applyAlignment="1">
      <alignment horizontal="left" vertical="center"/>
    </xf>
    <xf numFmtId="0" fontId="12" fillId="6" borderId="0" xfId="7" applyFont="1" applyFill="1" applyAlignment="1">
      <alignment vertical="center" wrapText="1"/>
    </xf>
    <xf numFmtId="164" fontId="36" fillId="0" borderId="0" xfId="7" applyNumberFormat="1" applyFont="1" applyAlignment="1">
      <alignment horizontal="left" vertical="top"/>
    </xf>
    <xf numFmtId="0" fontId="12" fillId="6" borderId="0" xfId="7" applyFont="1" applyFill="1" applyAlignment="1">
      <alignment vertical="center"/>
    </xf>
    <xf numFmtId="165" fontId="31" fillId="6" borderId="62" xfId="7" applyNumberFormat="1" applyFont="1" applyFill="1" applyBorder="1" applyAlignment="1">
      <alignment vertical="top" wrapText="1"/>
    </xf>
    <xf numFmtId="0" fontId="31" fillId="6" borderId="62" xfId="7" applyFont="1" applyFill="1" applyBorder="1" applyAlignment="1">
      <alignment horizontal="left" vertical="top" wrapText="1"/>
    </xf>
    <xf numFmtId="0" fontId="31" fillId="3" borderId="0" xfId="7" applyFont="1" applyFill="1" applyAlignment="1">
      <alignment vertical="top" wrapText="1"/>
    </xf>
    <xf numFmtId="164" fontId="32" fillId="0" borderId="62" xfId="7" applyNumberFormat="1" applyFont="1" applyBorder="1" applyAlignment="1">
      <alignment horizontal="center"/>
    </xf>
    <xf numFmtId="164" fontId="32" fillId="0" borderId="103" xfId="7" applyNumberFormat="1" applyFont="1" applyBorder="1" applyAlignment="1">
      <alignment horizontal="center"/>
    </xf>
    <xf numFmtId="164" fontId="32" fillId="0" borderId="104" xfId="7" applyNumberFormat="1" applyFont="1" applyBorder="1" applyAlignment="1">
      <alignment horizontal="center"/>
    </xf>
    <xf numFmtId="0" fontId="2" fillId="6" borderId="0" xfId="7" applyFont="1" applyFill="1" applyAlignment="1">
      <alignment horizontal="center"/>
    </xf>
    <xf numFmtId="0" fontId="8" fillId="0" borderId="36" xfId="2" applyFont="1" applyFill="1" applyBorder="1" applyAlignment="1" applyProtection="1">
      <alignment horizontal="center" vertical="center" wrapText="1"/>
      <protection hidden="1"/>
    </xf>
    <xf numFmtId="0" fontId="8" fillId="0" borderId="35" xfId="2" applyFont="1" applyFill="1" applyBorder="1" applyAlignment="1" applyProtection="1">
      <alignment horizontal="center" vertical="center" wrapText="1"/>
      <protection hidden="1"/>
    </xf>
    <xf numFmtId="0" fontId="8" fillId="0" borderId="39" xfId="2" applyFont="1" applyFill="1" applyBorder="1" applyAlignment="1" applyProtection="1">
      <alignment horizontal="center" vertical="center"/>
      <protection hidden="1"/>
    </xf>
    <xf numFmtId="0" fontId="8" fillId="0" borderId="38" xfId="2" applyFont="1" applyFill="1" applyBorder="1" applyAlignment="1" applyProtection="1">
      <alignment horizontal="center" vertical="center"/>
      <protection hidden="1"/>
    </xf>
    <xf numFmtId="0" fontId="8" fillId="0" borderId="10" xfId="2" applyFont="1" applyFill="1" applyBorder="1" applyAlignment="1" applyProtection="1">
      <alignment horizontal="center" vertical="center"/>
      <protection hidden="1"/>
    </xf>
    <xf numFmtId="0" fontId="8" fillId="0" borderId="9" xfId="2" applyFont="1" applyFill="1" applyBorder="1" applyAlignment="1" applyProtection="1">
      <alignment horizontal="center" vertical="center"/>
      <protection hidden="1"/>
    </xf>
    <xf numFmtId="0" fontId="8" fillId="0" borderId="38" xfId="2" applyFont="1" applyFill="1" applyBorder="1" applyAlignment="1" applyProtection="1">
      <alignment horizontal="center" vertical="center" wrapText="1"/>
      <protection hidden="1"/>
    </xf>
    <xf numFmtId="0" fontId="8" fillId="0" borderId="9" xfId="2" applyFont="1" applyFill="1" applyBorder="1" applyAlignment="1" applyProtection="1">
      <alignment horizontal="center" vertical="center" wrapText="1"/>
      <protection hidden="1"/>
    </xf>
    <xf numFmtId="0" fontId="8" fillId="0" borderId="37" xfId="2" applyFont="1" applyFill="1" applyBorder="1" applyAlignment="1" applyProtection="1">
      <alignment horizontal="center" vertical="center" wrapText="1"/>
      <protection hidden="1"/>
    </xf>
    <xf numFmtId="0" fontId="8" fillId="0" borderId="8" xfId="2" applyFont="1" applyFill="1" applyBorder="1" applyAlignment="1" applyProtection="1">
      <alignment horizontal="center" vertical="center" wrapText="1"/>
      <protection hidden="1"/>
    </xf>
  </cellXfs>
  <cellStyles count="8">
    <cellStyle name="Hivatkozás" xfId="5" builtinId="8"/>
    <cellStyle name="Normál" xfId="0" builtinId="0"/>
    <cellStyle name="Normál 2" xfId="6" xr:uid="{00000000-0005-0000-0000-000002000000}"/>
    <cellStyle name="Normál 3" xfId="7" xr:uid="{00000000-0005-0000-0000-000003000000}"/>
    <cellStyle name="Normál 4 2" xfId="2" xr:uid="{00000000-0005-0000-0000-000004000000}"/>
    <cellStyle name="Normál_kérdőív 1.1,1.2" xfId="4" xr:uid="{00000000-0005-0000-0000-000005000000}"/>
    <cellStyle name="Normál_Leltár összesítők" xfId="3" xr:uid="{00000000-0005-0000-0000-000006000000}"/>
    <cellStyle name="Normál_Munka1" xfId="1" xr:uid="{00000000-0005-0000-0000-000007000000}"/>
  </cellStyles>
  <dxfs count="0"/>
  <tableStyles count="0" defaultTableStyle="TableStyleMedium2" defaultPivotStyle="PivotStyleLight16"/>
  <colors>
    <mruColors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yirati%20Ferenc\AppData\Local\Microsoft\Windows\Temporary%20Internet%20Files\Content.Outlook\DVJE5WJB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14;NYVVIZSG&#193;LAT\DIGITAUDIT\2011%20AuditDok\Munkalap%202010\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digitaudit.hu/oktatasok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digitaudit.hu/oktatasok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digitaudit.hu/oktatasok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digitaudit.hu/oktatasok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digitaudit.hu/oktatasok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digitaudit.hu/oktatasok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digitaudit.hu/oktatasok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digitaudit.hu/oktataso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923FC-4C7C-45B1-B5DB-75F4A6C88B96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300" customWidth="1"/>
    <col min="2" max="2" width="70" style="333" customWidth="1"/>
    <col min="3" max="6" width="13.5" style="300" customWidth="1"/>
    <col min="7" max="8" width="9" style="300" customWidth="1"/>
    <col min="9" max="9" width="11.5" style="300" bestFit="1" customWidth="1"/>
    <col min="10" max="29" width="9" style="300" customWidth="1"/>
    <col min="30" max="16384" width="9" style="300"/>
  </cols>
  <sheetData>
    <row r="1" spans="1:11" ht="18.75" x14ac:dyDescent="0.3">
      <c r="A1" s="297" t="s">
        <v>392</v>
      </c>
      <c r="B1" s="298" t="s">
        <v>393</v>
      </c>
      <c r="C1" s="299"/>
      <c r="D1" s="299"/>
      <c r="E1" s="299"/>
      <c r="F1" s="299"/>
    </row>
    <row r="2" spans="1:11" ht="18.75" x14ac:dyDescent="0.3">
      <c r="A2" s="299"/>
      <c r="B2" s="301"/>
      <c r="C2" s="299"/>
      <c r="D2" s="299"/>
      <c r="E2" s="299"/>
      <c r="F2" s="299"/>
    </row>
    <row r="3" spans="1:11" ht="18.75" x14ac:dyDescent="0.3">
      <c r="A3" s="297" t="s">
        <v>414</v>
      </c>
      <c r="B3" s="299"/>
      <c r="C3" s="302" t="s">
        <v>394</v>
      </c>
      <c r="D3" s="303" t="str">
        <f>IF(Alapa!F12=0,"",Alapa!F12)</f>
        <v/>
      </c>
      <c r="E3" s="299"/>
      <c r="F3" s="299"/>
      <c r="H3" s="304" t="s">
        <v>118</v>
      </c>
      <c r="I3" s="300" t="s">
        <v>395</v>
      </c>
    </row>
    <row r="4" spans="1:11" ht="16.5" customHeight="1" x14ac:dyDescent="0.3">
      <c r="A4" s="305" t="s">
        <v>396</v>
      </c>
      <c r="B4" s="306">
        <f>Alapa!C17</f>
        <v>0</v>
      </c>
      <c r="C4" s="307" t="s">
        <v>397</v>
      </c>
      <c r="D4" s="307" t="s">
        <v>398</v>
      </c>
      <c r="E4" s="308"/>
      <c r="F4" s="308"/>
      <c r="H4" s="309">
        <v>1</v>
      </c>
      <c r="I4" s="310" t="str">
        <f>IF(Alapa!F2=0,"",Alapa!F2)</f>
        <v/>
      </c>
      <c r="J4" s="310" t="str">
        <f>IF(Alapa!G2=0,"",Alapa!G2)</f>
        <v/>
      </c>
      <c r="K4" s="310" t="str">
        <f>IF(Alapa!H2=0,"",Alapa!H2)</f>
        <v/>
      </c>
    </row>
    <row r="5" spans="1:11" ht="16.5" customHeight="1" x14ac:dyDescent="0.3">
      <c r="A5" s="305" t="s">
        <v>399</v>
      </c>
      <c r="B5" s="311">
        <f>Alapa!C15</f>
        <v>0</v>
      </c>
      <c r="C5" s="312">
        <f>Alapa!P95</f>
        <v>0</v>
      </c>
      <c r="D5" s="312">
        <f>Alapa!Q95</f>
        <v>0</v>
      </c>
      <c r="E5" s="313" t="s">
        <v>400</v>
      </c>
      <c r="F5" s="308"/>
      <c r="I5" s="310" t="str">
        <f>IF(Alapa!F3=0,"",Alapa!F3)</f>
        <v/>
      </c>
      <c r="J5" s="310" t="str">
        <f>IF(Alapa!G3=0,"",Alapa!G3)</f>
        <v/>
      </c>
      <c r="K5" s="310" t="str">
        <f>IF(Alapa!H3=0,"",Alapa!H3)</f>
        <v/>
      </c>
    </row>
    <row r="6" spans="1:11" ht="16.5" customHeight="1" x14ac:dyDescent="0.3">
      <c r="A6" s="305" t="s">
        <v>118</v>
      </c>
      <c r="B6" s="306" t="str">
        <f>IFERROR(VLOOKUP(H4,Alapa!$G$2:$H$22,2,FALSE),"")</f>
        <v/>
      </c>
      <c r="C6" s="335">
        <f>Alapa!R95</f>
        <v>0</v>
      </c>
      <c r="D6" s="336"/>
      <c r="E6" s="314" t="s">
        <v>401</v>
      </c>
      <c r="F6" s="308"/>
      <c r="I6" s="310" t="str">
        <f>IF(Alapa!F4=0,"",Alapa!F4)</f>
        <v/>
      </c>
      <c r="J6" s="310" t="str">
        <f>IF(Alapa!G4=0,"",Alapa!G4)</f>
        <v/>
      </c>
      <c r="K6" s="310" t="str">
        <f>IF(Alapa!H4=0,"",Alapa!H4)</f>
        <v/>
      </c>
    </row>
    <row r="7" spans="1:11" ht="16.5" customHeight="1" x14ac:dyDescent="0.3">
      <c r="A7" s="315" t="s">
        <v>402</v>
      </c>
      <c r="B7" s="306" t="str">
        <f>IF(Alapa!O2=0,"",Alapa!O2)</f>
        <v/>
      </c>
      <c r="C7" s="312">
        <f>C5*C6%</f>
        <v>0</v>
      </c>
      <c r="D7" s="312">
        <f>D5*C6%</f>
        <v>0</v>
      </c>
      <c r="E7" s="313" t="s">
        <v>403</v>
      </c>
      <c r="F7" s="308"/>
    </row>
    <row r="8" spans="1:11" ht="16.5" customHeight="1" x14ac:dyDescent="0.3">
      <c r="A8" s="305" t="s">
        <v>404</v>
      </c>
      <c r="B8" s="316"/>
      <c r="C8" s="334" t="s">
        <v>415</v>
      </c>
      <c r="D8" s="334" t="s">
        <v>415</v>
      </c>
      <c r="E8" s="313" t="s">
        <v>405</v>
      </c>
      <c r="F8" s="308"/>
    </row>
    <row r="9" spans="1:11" ht="16.5" customHeight="1" x14ac:dyDescent="0.3">
      <c r="A9" s="305" t="s">
        <v>119</v>
      </c>
      <c r="B9" s="306" t="str">
        <f>IF(Alapa!N2=0,"",Alapa!N2)</f>
        <v/>
      </c>
      <c r="C9" s="312">
        <f>Alapa!S95</f>
        <v>0</v>
      </c>
      <c r="D9" s="312">
        <f>Alapa!T95</f>
        <v>0</v>
      </c>
      <c r="E9" s="313" t="s">
        <v>406</v>
      </c>
      <c r="F9" s="308"/>
    </row>
    <row r="10" spans="1:11" x14ac:dyDescent="0.3">
      <c r="A10" s="317">
        <f>Alapa!D95</f>
        <v>0</v>
      </c>
      <c r="B10" s="207" t="s">
        <v>407</v>
      </c>
      <c r="C10" s="308"/>
      <c r="D10" s="308"/>
      <c r="E10" s="308"/>
      <c r="F10" s="308"/>
    </row>
    <row r="11" spans="1:11" x14ac:dyDescent="0.3">
      <c r="A11" s="317">
        <f>Alapa!E95</f>
        <v>0</v>
      </c>
      <c r="B11" s="207" t="s">
        <v>408</v>
      </c>
      <c r="C11" s="308"/>
      <c r="D11" s="308"/>
      <c r="E11" s="318"/>
      <c r="F11" s="308"/>
    </row>
    <row r="12" spans="1:11" x14ac:dyDescent="0.3">
      <c r="A12" s="319">
        <f>Alapa!F95</f>
        <v>0</v>
      </c>
      <c r="B12" s="320" t="s">
        <v>409</v>
      </c>
      <c r="C12" s="308"/>
      <c r="D12" s="308"/>
      <c r="E12" s="318"/>
      <c r="F12" s="308"/>
    </row>
    <row r="13" spans="1:11" ht="16.5" customHeight="1" x14ac:dyDescent="0.3">
      <c r="A13" s="321" t="s">
        <v>113</v>
      </c>
      <c r="B13" s="322" t="s">
        <v>410</v>
      </c>
      <c r="C13" s="308"/>
      <c r="D13" s="308"/>
      <c r="E13" s="313"/>
      <c r="F13" s="308"/>
    </row>
    <row r="14" spans="1:11" ht="16.5" customHeight="1" x14ac:dyDescent="0.3">
      <c r="A14" s="321" t="s">
        <v>411</v>
      </c>
      <c r="B14" s="322" t="s">
        <v>410</v>
      </c>
      <c r="C14" s="308"/>
      <c r="D14" s="308"/>
      <c r="E14" s="313"/>
      <c r="F14" s="308"/>
    </row>
    <row r="15" spans="1:11" ht="16.5" customHeight="1" x14ac:dyDescent="0.3">
      <c r="A15" s="321" t="s">
        <v>109</v>
      </c>
      <c r="B15" s="322" t="s">
        <v>410</v>
      </c>
      <c r="C15" s="308"/>
      <c r="D15" s="308"/>
      <c r="E15" s="308"/>
      <c r="F15" s="308"/>
    </row>
    <row r="16" spans="1:11" ht="16.5" customHeight="1" x14ac:dyDescent="0.3">
      <c r="A16" s="323" t="s">
        <v>412</v>
      </c>
      <c r="B16" s="324"/>
      <c r="C16" s="308"/>
      <c r="D16" s="308"/>
      <c r="E16" s="308"/>
      <c r="F16" s="308"/>
    </row>
    <row r="17" spans="1:6" x14ac:dyDescent="0.3">
      <c r="A17" s="325"/>
      <c r="B17" s="326"/>
      <c r="C17" s="308"/>
      <c r="D17" s="308"/>
      <c r="E17" s="308"/>
      <c r="F17" s="308"/>
    </row>
    <row r="18" spans="1:6" ht="16.5" customHeight="1" x14ac:dyDescent="0.3">
      <c r="A18" s="327" t="s">
        <v>413</v>
      </c>
      <c r="B18" s="328"/>
      <c r="C18" s="308"/>
      <c r="D18" s="308"/>
      <c r="E18" s="308"/>
      <c r="F18" s="308"/>
    </row>
    <row r="19" spans="1:6" x14ac:dyDescent="0.3">
      <c r="A19" s="325"/>
      <c r="B19" s="326"/>
      <c r="C19" s="308"/>
      <c r="D19" s="308"/>
      <c r="E19" s="308"/>
      <c r="F19" s="308"/>
    </row>
    <row r="20" spans="1:6" ht="16.5" customHeight="1" x14ac:dyDescent="0.3">
      <c r="A20" s="329">
        <f>Alapa!U95</f>
        <v>0</v>
      </c>
      <c r="B20" s="330"/>
      <c r="C20" s="308"/>
      <c r="D20" s="308"/>
      <c r="E20" s="308"/>
      <c r="F20" s="308"/>
    </row>
    <row r="21" spans="1:6" x14ac:dyDescent="0.3">
      <c r="A21" s="331"/>
      <c r="B21" s="332"/>
      <c r="C21" s="331"/>
      <c r="D21" s="331"/>
      <c r="E21" s="331"/>
      <c r="F21" s="331"/>
    </row>
    <row r="22" spans="1:6" ht="16.5" customHeight="1" x14ac:dyDescent="0.3">
      <c r="A22" s="331"/>
      <c r="B22" s="332"/>
      <c r="C22" s="331"/>
      <c r="D22" s="331"/>
      <c r="E22" s="331"/>
      <c r="F22" s="331"/>
    </row>
    <row r="23" spans="1:6" x14ac:dyDescent="0.3">
      <c r="A23" s="331"/>
      <c r="B23" s="332"/>
      <c r="C23" s="331"/>
      <c r="D23" s="331"/>
      <c r="E23" s="331"/>
      <c r="F23" s="331"/>
    </row>
    <row r="24" spans="1:6" ht="16.5" customHeight="1" x14ac:dyDescent="0.3">
      <c r="A24" s="331"/>
      <c r="B24" s="332"/>
      <c r="C24" s="331"/>
      <c r="D24" s="331"/>
      <c r="E24" s="331"/>
      <c r="F24" s="331"/>
    </row>
    <row r="25" spans="1:6" ht="16.5" customHeight="1" x14ac:dyDescent="0.3">
      <c r="A25" s="331"/>
      <c r="B25" s="332"/>
      <c r="C25" s="331"/>
      <c r="D25" s="331"/>
      <c r="E25" s="331"/>
      <c r="F25" s="331"/>
    </row>
    <row r="26" spans="1:6" ht="16.5" customHeight="1" x14ac:dyDescent="0.3">
      <c r="A26" s="331"/>
      <c r="B26" s="332"/>
      <c r="C26" s="331"/>
      <c r="D26" s="331"/>
      <c r="E26" s="331"/>
      <c r="F26" s="331"/>
    </row>
    <row r="27" spans="1:6" ht="16.5" customHeight="1" x14ac:dyDescent="0.3">
      <c r="A27" s="331"/>
      <c r="B27" s="332"/>
      <c r="C27" s="331"/>
      <c r="D27" s="331"/>
      <c r="E27" s="331"/>
      <c r="F27" s="331"/>
    </row>
    <row r="28" spans="1:6" ht="16.5" customHeight="1" x14ac:dyDescent="0.3">
      <c r="A28" s="331"/>
      <c r="B28" s="332"/>
      <c r="C28" s="331"/>
      <c r="D28" s="331"/>
      <c r="E28" s="331"/>
      <c r="F28" s="331"/>
    </row>
    <row r="29" spans="1:6" ht="16.5" customHeight="1" x14ac:dyDescent="0.3">
      <c r="A29" s="331"/>
      <c r="B29" s="332"/>
      <c r="C29" s="331"/>
      <c r="D29" s="331"/>
      <c r="E29" s="331"/>
      <c r="F29" s="331"/>
    </row>
    <row r="30" spans="1:6" ht="16.5" customHeight="1" x14ac:dyDescent="0.3">
      <c r="A30" s="331"/>
      <c r="B30" s="332"/>
      <c r="C30" s="331"/>
      <c r="D30" s="331"/>
      <c r="E30" s="331"/>
      <c r="F30" s="331"/>
    </row>
    <row r="31" spans="1:6" ht="16.5" customHeight="1" x14ac:dyDescent="0.3">
      <c r="A31" s="331"/>
      <c r="B31" s="332"/>
      <c r="C31" s="331"/>
      <c r="D31" s="331"/>
      <c r="E31" s="331"/>
      <c r="F31" s="331"/>
    </row>
    <row r="32" spans="1:6" ht="16.5" customHeight="1" x14ac:dyDescent="0.3">
      <c r="A32" s="331"/>
      <c r="B32" s="332"/>
      <c r="C32" s="331"/>
      <c r="D32" s="331"/>
      <c r="E32" s="331"/>
      <c r="F32" s="331"/>
    </row>
    <row r="33" spans="1:6" ht="16.5" customHeight="1" x14ac:dyDescent="0.3">
      <c r="A33" s="331"/>
      <c r="B33" s="332"/>
      <c r="C33" s="331"/>
      <c r="D33" s="331"/>
      <c r="E33" s="331"/>
      <c r="F33" s="331"/>
    </row>
    <row r="34" spans="1:6" x14ac:dyDescent="0.3">
      <c r="A34" s="331"/>
      <c r="B34" s="332"/>
      <c r="C34" s="331"/>
      <c r="D34" s="331"/>
      <c r="E34" s="331"/>
      <c r="F34" s="331"/>
    </row>
    <row r="35" spans="1:6" x14ac:dyDescent="0.3">
      <c r="A35" s="331"/>
      <c r="B35" s="332"/>
      <c r="C35" s="331"/>
      <c r="D35" s="331"/>
      <c r="E35" s="331"/>
      <c r="F35" s="331"/>
    </row>
    <row r="36" spans="1:6" x14ac:dyDescent="0.3">
      <c r="A36" s="331"/>
      <c r="B36" s="332"/>
      <c r="C36" s="331"/>
      <c r="D36" s="331"/>
      <c r="E36" s="331"/>
      <c r="F36" s="331"/>
    </row>
    <row r="37" spans="1:6" x14ac:dyDescent="0.3">
      <c r="A37" s="331"/>
      <c r="B37" s="332"/>
      <c r="C37" s="331"/>
      <c r="D37" s="331"/>
      <c r="E37" s="331"/>
      <c r="F37" s="331"/>
    </row>
    <row r="38" spans="1:6" x14ac:dyDescent="0.3">
      <c r="A38" s="331"/>
      <c r="B38" s="332"/>
      <c r="C38" s="331"/>
      <c r="D38" s="331"/>
      <c r="E38" s="331"/>
      <c r="F38" s="331"/>
    </row>
    <row r="39" spans="1:6" x14ac:dyDescent="0.3">
      <c r="A39" s="331"/>
      <c r="B39" s="332"/>
      <c r="C39" s="331"/>
      <c r="D39" s="331"/>
      <c r="E39" s="331"/>
      <c r="F39" s="331"/>
    </row>
    <row r="40" spans="1:6" x14ac:dyDescent="0.3">
      <c r="A40" s="331"/>
      <c r="B40" s="332"/>
      <c r="C40" s="331"/>
      <c r="D40" s="331"/>
      <c r="E40" s="331"/>
      <c r="F40" s="331"/>
    </row>
    <row r="41" spans="1:6" x14ac:dyDescent="0.3">
      <c r="A41" s="331"/>
      <c r="B41" s="332"/>
      <c r="C41" s="331"/>
      <c r="D41" s="331"/>
      <c r="E41" s="331"/>
      <c r="F41" s="331"/>
    </row>
    <row r="42" spans="1:6" x14ac:dyDescent="0.3">
      <c r="A42" s="331"/>
      <c r="B42" s="332"/>
      <c r="C42" s="331"/>
      <c r="D42" s="331"/>
      <c r="E42" s="331"/>
      <c r="F42" s="331"/>
    </row>
    <row r="43" spans="1:6" x14ac:dyDescent="0.3">
      <c r="A43" s="331"/>
      <c r="B43" s="332"/>
      <c r="C43" s="331"/>
      <c r="D43" s="331"/>
      <c r="E43" s="331"/>
      <c r="F43" s="331"/>
    </row>
    <row r="48" spans="1:6" s="304" customFormat="1" x14ac:dyDescent="0.3">
      <c r="C48" s="300"/>
      <c r="D48" s="300"/>
      <c r="E48" s="300"/>
      <c r="F48" s="300"/>
    </row>
    <row r="49" spans="1:6" s="304" customFormat="1" x14ac:dyDescent="0.3">
      <c r="A49" s="300"/>
      <c r="B49" s="300"/>
      <c r="C49" s="300"/>
      <c r="D49" s="300"/>
      <c r="E49" s="300"/>
      <c r="F49" s="300"/>
    </row>
    <row r="50" spans="1:6" s="304" customFormat="1" x14ac:dyDescent="0.3">
      <c r="A50" s="300"/>
      <c r="B50" s="300"/>
      <c r="C50" s="300"/>
      <c r="D50" s="300"/>
      <c r="E50" s="300"/>
      <c r="F50" s="300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575D2-2B7C-4BC2-9039-FDC3705A4C80}">
  <dimension ref="A1:AW77"/>
  <sheetViews>
    <sheetView showGridLines="0" zoomScaleNormal="100" workbookViewId="0"/>
  </sheetViews>
  <sheetFormatPr defaultRowHeight="12.75" x14ac:dyDescent="0.2"/>
  <cols>
    <col min="1" max="1" width="6.375" style="1" customWidth="1"/>
    <col min="2" max="2" width="40" style="1" customWidth="1"/>
    <col min="3" max="3" width="13.625" style="1" customWidth="1"/>
    <col min="4" max="4" width="13.5" style="1" customWidth="1"/>
    <col min="5" max="6" width="15.25" style="1" customWidth="1"/>
    <col min="7" max="8" width="8.75" style="1" customWidth="1"/>
    <col min="9" max="9" width="10.875" style="1" customWidth="1"/>
    <col min="10" max="10" width="4.75" style="1" customWidth="1"/>
    <col min="11" max="14" width="3.625" style="1" customWidth="1"/>
    <col min="15" max="15" width="9.875" style="1" customWidth="1"/>
    <col min="16" max="17" width="10.875" style="1" customWidth="1"/>
    <col min="18" max="18" width="15.25" style="1" customWidth="1"/>
    <col min="19" max="21" width="10.875" style="1" customWidth="1"/>
    <col min="22" max="22" width="9.25" style="1" customWidth="1"/>
    <col min="23" max="23" width="21.5" style="1" customWidth="1"/>
    <col min="24" max="24" width="3.375" style="1" customWidth="1"/>
    <col min="25" max="25" width="10.875" style="1" customWidth="1"/>
    <col min="26" max="26" width="9.25" style="1" customWidth="1"/>
    <col min="27" max="27" width="21.5" style="1" customWidth="1"/>
    <col min="28" max="28" width="3.375" style="1" customWidth="1"/>
    <col min="29" max="29" width="10.875" style="1" customWidth="1"/>
    <col min="30" max="30" width="9.25" style="1" customWidth="1"/>
    <col min="31" max="31" width="21.5" style="1" customWidth="1"/>
    <col min="32" max="32" width="3.375" style="1" customWidth="1"/>
    <col min="33" max="33" width="10.875" style="1" customWidth="1"/>
    <col min="34" max="34" width="8.875" style="1" bestFit="1" customWidth="1"/>
    <col min="35" max="35" width="9" style="1"/>
    <col min="36" max="36" width="8.5" style="1" customWidth="1"/>
    <col min="37" max="16384" width="9" style="1"/>
  </cols>
  <sheetData>
    <row r="1" spans="1:49" ht="16.5" x14ac:dyDescent="0.3">
      <c r="A1" s="107" t="s">
        <v>391</v>
      </c>
      <c r="B1" s="93"/>
      <c r="C1" s="93"/>
      <c r="D1" s="93"/>
      <c r="E1" s="93"/>
      <c r="F1" s="93"/>
      <c r="G1" s="205" t="s">
        <v>129</v>
      </c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109" t="s">
        <v>129</v>
      </c>
      <c r="AK1" s="108" t="s">
        <v>128</v>
      </c>
      <c r="AL1" s="108" t="s">
        <v>26</v>
      </c>
      <c r="AM1" s="108" t="s">
        <v>17</v>
      </c>
      <c r="AN1" s="108" t="s">
        <v>26</v>
      </c>
      <c r="AO1" s="108" t="s">
        <v>29</v>
      </c>
      <c r="AP1" s="108" t="s">
        <v>16</v>
      </c>
      <c r="AQ1" s="108" t="s">
        <v>11</v>
      </c>
      <c r="AR1" s="108" t="s">
        <v>49</v>
      </c>
      <c r="AS1" s="1" t="s">
        <v>127</v>
      </c>
      <c r="AV1" s="1" t="s">
        <v>126</v>
      </c>
      <c r="AW1" s="1" t="s">
        <v>30</v>
      </c>
    </row>
    <row r="2" spans="1:49" ht="14.25" customHeight="1" x14ac:dyDescent="0.3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106"/>
      <c r="AS2" s="1" t="s">
        <v>30</v>
      </c>
      <c r="AV2" s="1" t="s">
        <v>125</v>
      </c>
      <c r="AW2" s="1" t="s">
        <v>56</v>
      </c>
    </row>
    <row r="3" spans="1:49" ht="16.5" x14ac:dyDescent="0.3">
      <c r="A3" s="107" t="s">
        <v>210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106"/>
      <c r="AS3" s="1" t="s">
        <v>41</v>
      </c>
      <c r="AV3" s="1" t="s">
        <v>123</v>
      </c>
      <c r="AW3" s="1" t="s">
        <v>38</v>
      </c>
    </row>
    <row r="4" spans="1:49" ht="18" customHeight="1" thickBot="1" x14ac:dyDescent="0.25">
      <c r="A4" s="101" t="str">
        <f>CONCATENATE("Ügyfél:   ",Alapa!$C$17)</f>
        <v xml:space="preserve">Ügyfél:   </v>
      </c>
      <c r="B4" s="102"/>
      <c r="C4" s="100" t="s">
        <v>122</v>
      </c>
      <c r="D4" s="105"/>
      <c r="E4" s="103"/>
      <c r="F4" s="102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S4" s="1" t="s">
        <v>124</v>
      </c>
      <c r="AV4" s="1" t="s">
        <v>121</v>
      </c>
      <c r="AW4" s="1" t="s">
        <v>22</v>
      </c>
    </row>
    <row r="5" spans="1:49" ht="15.75" customHeight="1" thickBot="1" x14ac:dyDescent="0.35">
      <c r="A5" s="101" t="str">
        <f>CONCATENATE("Fordulónap: ",Alapa!$C$12)</f>
        <v xml:space="preserve">Fordulónap: </v>
      </c>
      <c r="B5" s="97"/>
      <c r="C5" s="100" t="s">
        <v>120</v>
      </c>
      <c r="D5" s="98" t="e">
        <f>VLOOKUP(AI5,Alapa!$G$2:$H$22,2)</f>
        <v>#N/A</v>
      </c>
      <c r="E5" s="98" t="s">
        <v>119</v>
      </c>
      <c r="F5" s="144" t="str">
        <f>IF(Alapa!$N$2=0," ",Alapa!$N$2)</f>
        <v xml:space="preserve"> 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6" t="s">
        <v>118</v>
      </c>
      <c r="AI5" s="95">
        <v>1</v>
      </c>
      <c r="AS5" s="1" t="s">
        <v>12</v>
      </c>
      <c r="AV5" s="1" t="s">
        <v>116</v>
      </c>
      <c r="AW5" s="1" t="s">
        <v>33</v>
      </c>
    </row>
    <row r="6" spans="1:49" ht="16.5" x14ac:dyDescent="0.3">
      <c r="A6" s="30"/>
      <c r="B6" s="30"/>
      <c r="C6" s="30"/>
      <c r="D6" s="30"/>
      <c r="E6" s="30"/>
      <c r="F6" s="30"/>
      <c r="G6" s="30"/>
      <c r="H6" s="30"/>
      <c r="I6" s="94"/>
      <c r="J6" s="30"/>
      <c r="K6" s="30"/>
      <c r="L6" s="30"/>
      <c r="M6" s="30"/>
      <c r="N6" s="30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S6" s="1" t="s">
        <v>117</v>
      </c>
      <c r="AV6" s="1" t="s">
        <v>114</v>
      </c>
      <c r="AW6" s="1" t="s">
        <v>27</v>
      </c>
    </row>
    <row r="7" spans="1:49" x14ac:dyDescent="0.2">
      <c r="A7" s="92" t="s">
        <v>113</v>
      </c>
      <c r="B7" s="93" t="s">
        <v>256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S7" s="1" t="s">
        <v>115</v>
      </c>
      <c r="AV7" s="1" t="s">
        <v>111</v>
      </c>
      <c r="AW7" s="1" t="s">
        <v>168</v>
      </c>
    </row>
    <row r="8" spans="1:49" ht="15.75" x14ac:dyDescent="0.25">
      <c r="A8" s="92" t="s">
        <v>109</v>
      </c>
      <c r="B8" s="93" t="s">
        <v>257</v>
      </c>
      <c r="C8" s="93"/>
      <c r="D8" s="93"/>
      <c r="E8" s="93"/>
      <c r="F8" s="93"/>
      <c r="G8" s="93"/>
      <c r="H8" s="186" t="s">
        <v>261</v>
      </c>
      <c r="I8" s="93"/>
      <c r="J8" s="93"/>
      <c r="K8" s="93"/>
      <c r="L8" s="93"/>
      <c r="M8" s="93"/>
      <c r="N8" s="93"/>
      <c r="O8" s="93"/>
      <c r="P8" s="93"/>
      <c r="Q8" s="93"/>
      <c r="R8" s="185" t="s">
        <v>260</v>
      </c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S8" s="1" t="s">
        <v>112</v>
      </c>
      <c r="AV8" s="1" t="s">
        <v>107</v>
      </c>
      <c r="AW8" s="1" t="s">
        <v>110</v>
      </c>
    </row>
    <row r="9" spans="1:49" x14ac:dyDescent="0.2">
      <c r="A9" s="92" t="s">
        <v>105</v>
      </c>
      <c r="B9" s="5" t="s">
        <v>104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S9" s="1" t="s">
        <v>169</v>
      </c>
      <c r="AV9" s="1" t="s">
        <v>102</v>
      </c>
      <c r="AW9" s="1" t="s">
        <v>106</v>
      </c>
    </row>
    <row r="10" spans="1:49" ht="16.5" thickBot="1" x14ac:dyDescent="0.3">
      <c r="A10" s="91"/>
      <c r="B10" s="89"/>
      <c r="C10" s="147" t="s">
        <v>223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90"/>
      <c r="S10" s="93"/>
      <c r="T10" s="175" t="s">
        <v>259</v>
      </c>
      <c r="U10" s="89"/>
      <c r="V10" s="183" t="s">
        <v>258</v>
      </c>
      <c r="W10" s="89"/>
      <c r="X10" s="89"/>
      <c r="Y10" s="89"/>
      <c r="Z10" s="176" t="s">
        <v>255</v>
      </c>
      <c r="AA10" s="89"/>
      <c r="AB10" s="89"/>
      <c r="AC10" s="89"/>
      <c r="AD10" s="93"/>
      <c r="AE10" s="89"/>
      <c r="AF10" s="89"/>
      <c r="AG10" s="89"/>
      <c r="AS10" s="1" t="s">
        <v>224</v>
      </c>
      <c r="AV10" s="1" t="s">
        <v>99</v>
      </c>
      <c r="AW10" s="1" t="s">
        <v>247</v>
      </c>
    </row>
    <row r="11" spans="1:49" s="57" customFormat="1" ht="82.5" x14ac:dyDescent="0.2">
      <c r="A11" s="136"/>
      <c r="B11" s="162" t="s">
        <v>367</v>
      </c>
      <c r="C11" s="137"/>
      <c r="D11" s="139"/>
      <c r="E11" s="139" t="s">
        <v>98</v>
      </c>
      <c r="F11" s="139"/>
      <c r="G11" s="139"/>
      <c r="H11" s="140"/>
      <c r="I11" s="199" t="s">
        <v>97</v>
      </c>
      <c r="J11" s="340" t="s">
        <v>214</v>
      </c>
      <c r="K11" s="341"/>
      <c r="L11" s="341"/>
      <c r="M11" s="341"/>
      <c r="N11" s="341"/>
      <c r="O11" s="344" t="s">
        <v>96</v>
      </c>
      <c r="P11" s="341" t="s">
        <v>216</v>
      </c>
      <c r="Q11" s="346" t="s">
        <v>366</v>
      </c>
      <c r="R11" s="202" t="s">
        <v>95</v>
      </c>
      <c r="S11" s="87" t="s">
        <v>220</v>
      </c>
      <c r="T11" s="86" t="s">
        <v>221</v>
      </c>
      <c r="U11" s="85" t="s">
        <v>91</v>
      </c>
      <c r="V11" s="338" t="s">
        <v>94</v>
      </c>
      <c r="W11" s="339"/>
      <c r="X11" s="88"/>
      <c r="Y11" s="85" t="s">
        <v>92</v>
      </c>
      <c r="Z11" s="338" t="s">
        <v>93</v>
      </c>
      <c r="AA11" s="339"/>
      <c r="AB11" s="88"/>
      <c r="AC11" s="85" t="s">
        <v>92</v>
      </c>
      <c r="AD11" s="338" t="s">
        <v>254</v>
      </c>
      <c r="AE11" s="339"/>
      <c r="AF11" s="88"/>
      <c r="AG11" s="85" t="s">
        <v>92</v>
      </c>
      <c r="AS11" s="1" t="s">
        <v>108</v>
      </c>
      <c r="AV11" s="1" t="s">
        <v>89</v>
      </c>
      <c r="AW11" s="1" t="s">
        <v>248</v>
      </c>
    </row>
    <row r="12" spans="1:49" s="57" customFormat="1" ht="16.5" x14ac:dyDescent="0.2">
      <c r="A12" s="78" t="s">
        <v>365</v>
      </c>
      <c r="B12" s="138"/>
      <c r="C12" s="77"/>
      <c r="D12" s="76"/>
      <c r="E12" s="76"/>
      <c r="F12" s="76"/>
      <c r="G12" s="76"/>
      <c r="H12" s="76"/>
      <c r="I12" s="200"/>
      <c r="J12" s="342"/>
      <c r="K12" s="343"/>
      <c r="L12" s="343"/>
      <c r="M12" s="343"/>
      <c r="N12" s="343"/>
      <c r="O12" s="345"/>
      <c r="P12" s="343"/>
      <c r="Q12" s="347"/>
      <c r="R12" s="203"/>
      <c r="S12" s="166"/>
      <c r="T12" s="167"/>
      <c r="U12" s="168"/>
      <c r="V12" s="84" t="s">
        <v>88</v>
      </c>
      <c r="W12" s="83" t="s">
        <v>87</v>
      </c>
      <c r="X12" s="169"/>
      <c r="Y12" s="168" t="s">
        <v>75</v>
      </c>
      <c r="Z12" s="84" t="s">
        <v>88</v>
      </c>
      <c r="AA12" s="83" t="s">
        <v>87</v>
      </c>
      <c r="AB12" s="169"/>
      <c r="AC12" s="168" t="s">
        <v>75</v>
      </c>
      <c r="AD12" s="84" t="s">
        <v>88</v>
      </c>
      <c r="AE12" s="83" t="s">
        <v>87</v>
      </c>
      <c r="AF12" s="169"/>
      <c r="AG12" s="168" t="s">
        <v>75</v>
      </c>
      <c r="AS12" s="1" t="s">
        <v>103</v>
      </c>
      <c r="AV12" s="1"/>
      <c r="AW12" s="1" t="s">
        <v>101</v>
      </c>
    </row>
    <row r="13" spans="1:49" s="57" customFormat="1" ht="16.5" x14ac:dyDescent="0.2">
      <c r="A13" s="294"/>
      <c r="B13" s="295"/>
      <c r="C13" s="77"/>
      <c r="D13" s="76"/>
      <c r="E13" s="76"/>
      <c r="F13" s="76"/>
      <c r="G13" s="76"/>
      <c r="H13" s="76"/>
      <c r="I13" s="200"/>
      <c r="J13" s="342"/>
      <c r="K13" s="343"/>
      <c r="L13" s="343"/>
      <c r="M13" s="343"/>
      <c r="N13" s="343"/>
      <c r="O13" s="345"/>
      <c r="P13" s="343"/>
      <c r="Q13" s="347"/>
      <c r="R13" s="203"/>
      <c r="S13" s="163"/>
      <c r="T13" s="163"/>
      <c r="U13" s="163"/>
      <c r="V13" s="82"/>
      <c r="W13" s="81"/>
      <c r="X13" s="170"/>
      <c r="Y13" s="171"/>
      <c r="Z13" s="82"/>
      <c r="AA13" s="81"/>
      <c r="AB13" s="170"/>
      <c r="AC13" s="171"/>
      <c r="AD13" s="82"/>
      <c r="AE13" s="81"/>
      <c r="AF13" s="170"/>
      <c r="AG13" s="171"/>
      <c r="AS13" s="1" t="s">
        <v>100</v>
      </c>
      <c r="AV13" s="1"/>
      <c r="AW13" s="1" t="s">
        <v>19</v>
      </c>
    </row>
    <row r="14" spans="1:49" s="57" customFormat="1" ht="16.5" x14ac:dyDescent="0.2">
      <c r="A14" s="294"/>
      <c r="B14" s="295"/>
      <c r="C14" s="77"/>
      <c r="D14" s="76"/>
      <c r="E14" s="76"/>
      <c r="F14" s="76"/>
      <c r="G14" s="76"/>
      <c r="H14" s="76"/>
      <c r="I14" s="200"/>
      <c r="J14" s="342"/>
      <c r="K14" s="343"/>
      <c r="L14" s="343"/>
      <c r="M14" s="343"/>
      <c r="N14" s="343"/>
      <c r="O14" s="345"/>
      <c r="P14" s="343"/>
      <c r="Q14" s="347"/>
      <c r="R14" s="203"/>
      <c r="S14" s="80">
        <f>SUM(X13:AG13)</f>
        <v>0</v>
      </c>
      <c r="T14" s="79"/>
      <c r="U14" s="26" t="str">
        <f>IFERROR(S14/SUM(S14+T15)%,"")</f>
        <v/>
      </c>
      <c r="V14" s="74"/>
      <c r="W14" s="70"/>
      <c r="X14" s="65" t="s">
        <v>16</v>
      </c>
      <c r="Y14" s="64">
        <f>COUNTIF(Y18:Y59,"I")</f>
        <v>0</v>
      </c>
      <c r="Z14" s="74"/>
      <c r="AA14" s="70"/>
      <c r="AB14" s="65" t="s">
        <v>16</v>
      </c>
      <c r="AC14" s="64">
        <f>COUNTIF(AC18:AC59,"I")</f>
        <v>0</v>
      </c>
      <c r="AD14" s="164"/>
      <c r="AE14" s="165"/>
      <c r="AF14" s="65" t="s">
        <v>16</v>
      </c>
      <c r="AG14" s="64">
        <f>COUNTIF(AG18:AG59,"I")</f>
        <v>0</v>
      </c>
      <c r="AS14" s="1"/>
      <c r="AV14" s="1"/>
      <c r="AW14" s="1" t="s">
        <v>13</v>
      </c>
    </row>
    <row r="15" spans="1:49" s="57" customFormat="1" ht="16.5" x14ac:dyDescent="0.3">
      <c r="A15" s="294"/>
      <c r="B15" s="295"/>
      <c r="C15" s="77"/>
      <c r="D15" s="76"/>
      <c r="E15" s="75"/>
      <c r="F15" s="75"/>
      <c r="G15" s="75"/>
      <c r="H15" s="75"/>
      <c r="I15" s="200"/>
      <c r="J15" s="342"/>
      <c r="K15" s="343"/>
      <c r="L15" s="343"/>
      <c r="M15" s="343"/>
      <c r="N15" s="343"/>
      <c r="O15" s="345"/>
      <c r="P15" s="343"/>
      <c r="Q15" s="347"/>
      <c r="R15" s="203"/>
      <c r="S15" s="73"/>
      <c r="T15" s="72">
        <f>SUM(X15:AG15)</f>
        <v>0</v>
      </c>
      <c r="U15" s="63"/>
      <c r="V15" s="73"/>
      <c r="W15" s="79"/>
      <c r="X15" s="65" t="s">
        <v>11</v>
      </c>
      <c r="Y15" s="64">
        <f>COUNTIF(Y18:Y59,"N")</f>
        <v>0</v>
      </c>
      <c r="Z15" s="73"/>
      <c r="AA15" s="83"/>
      <c r="AB15" s="65" t="s">
        <v>11</v>
      </c>
      <c r="AC15" s="64">
        <f>COUNTIF(AC18:AC59,"N")</f>
        <v>0</v>
      </c>
      <c r="AD15" s="73"/>
      <c r="AE15" s="83"/>
      <c r="AF15" s="65" t="s">
        <v>11</v>
      </c>
      <c r="AG15" s="64">
        <f>COUNTIF(AG18:AG59,"N")</f>
        <v>0</v>
      </c>
      <c r="AS15" s="1" t="s">
        <v>90</v>
      </c>
      <c r="AV15" s="1"/>
      <c r="AW15" s="1"/>
    </row>
    <row r="16" spans="1:49" s="57" customFormat="1" ht="16.5" x14ac:dyDescent="0.3">
      <c r="A16" s="71" t="s">
        <v>83</v>
      </c>
      <c r="B16" s="151" t="s">
        <v>82</v>
      </c>
      <c r="C16" s="112" t="s">
        <v>81</v>
      </c>
      <c r="D16" s="70" t="s">
        <v>80</v>
      </c>
      <c r="E16" s="70" t="s">
        <v>79</v>
      </c>
      <c r="F16" s="70" t="s">
        <v>78</v>
      </c>
      <c r="G16" s="296" t="s">
        <v>77</v>
      </c>
      <c r="H16" s="110" t="s">
        <v>76</v>
      </c>
      <c r="I16" s="201"/>
      <c r="J16" s="69" t="s">
        <v>32</v>
      </c>
      <c r="K16" s="68" t="s">
        <v>24</v>
      </c>
      <c r="L16" s="68" t="s">
        <v>21</v>
      </c>
      <c r="M16" s="68" t="s">
        <v>20</v>
      </c>
      <c r="N16" s="68" t="s">
        <v>18</v>
      </c>
      <c r="O16" s="68" t="s">
        <v>75</v>
      </c>
      <c r="P16" s="68" t="s">
        <v>74</v>
      </c>
      <c r="Q16" s="150" t="s">
        <v>75</v>
      </c>
      <c r="R16" s="203"/>
      <c r="S16" s="163"/>
      <c r="T16" s="163"/>
      <c r="U16" s="63"/>
      <c r="V16" s="67"/>
      <c r="W16" s="66"/>
      <c r="X16" s="65" t="s">
        <v>73</v>
      </c>
      <c r="Y16" s="64" t="str">
        <f>IFERROR((Y14/SUM(Y14+Y15)%),"")</f>
        <v/>
      </c>
      <c r="Z16" s="67"/>
      <c r="AA16" s="66"/>
      <c r="AB16" s="65" t="s">
        <v>73</v>
      </c>
      <c r="AC16" s="64" t="str">
        <f>IFERROR((AC14/SUM(AC14+AC15)%),"")</f>
        <v/>
      </c>
      <c r="AD16" s="67"/>
      <c r="AE16" s="66"/>
      <c r="AF16" s="65" t="s">
        <v>73</v>
      </c>
      <c r="AG16" s="64" t="str">
        <f>IFERROR((AG14/SUM(AG14+AG15)%),"")</f>
        <v/>
      </c>
      <c r="AS16" s="1" t="s">
        <v>86</v>
      </c>
      <c r="AW16" s="1"/>
    </row>
    <row r="17" spans="1:49" x14ac:dyDescent="0.2">
      <c r="A17" s="178">
        <f>COUNT(A$16:$A16)+1</f>
        <v>1</v>
      </c>
      <c r="B17" s="152" t="s">
        <v>71</v>
      </c>
      <c r="C17" s="62"/>
      <c r="D17" s="61"/>
      <c r="E17" s="61"/>
      <c r="F17" s="61"/>
      <c r="G17" s="61"/>
      <c r="H17" s="61"/>
      <c r="I17" s="58"/>
      <c r="J17" s="60"/>
      <c r="K17" s="59"/>
      <c r="L17" s="59"/>
      <c r="M17" s="59"/>
      <c r="N17" s="59"/>
      <c r="O17" s="59"/>
      <c r="P17" s="59"/>
      <c r="Q17" s="58"/>
      <c r="R17" s="204"/>
      <c r="S17" s="60"/>
      <c r="T17" s="59"/>
      <c r="U17" s="58"/>
      <c r="V17" s="60"/>
      <c r="W17" s="59"/>
      <c r="X17" s="59"/>
      <c r="Y17" s="58"/>
      <c r="Z17" s="60"/>
      <c r="AA17" s="59"/>
      <c r="AB17" s="59"/>
      <c r="AC17" s="58"/>
      <c r="AD17" s="60"/>
      <c r="AE17" s="59"/>
      <c r="AF17" s="59"/>
      <c r="AG17" s="58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1" t="s">
        <v>85</v>
      </c>
    </row>
    <row r="18" spans="1:49" ht="16.5" x14ac:dyDescent="0.3">
      <c r="A18" s="179">
        <f>COUNT(A$16:$A17)+1</f>
        <v>2</v>
      </c>
      <c r="B18" s="153" t="s">
        <v>69</v>
      </c>
      <c r="C18" s="39"/>
      <c r="D18" s="38"/>
      <c r="E18" s="38"/>
      <c r="F18" s="38"/>
      <c r="G18" s="37"/>
      <c r="H18" s="36"/>
      <c r="I18" s="35"/>
      <c r="J18" s="34"/>
      <c r="K18" s="33"/>
      <c r="L18" s="33"/>
      <c r="M18" s="33"/>
      <c r="N18" s="33"/>
      <c r="O18" s="33"/>
      <c r="P18" s="33"/>
      <c r="Q18" s="29"/>
      <c r="R18" s="49"/>
      <c r="S18" s="28" t="str">
        <f t="shared" ref="S18:S27" si="0">IF(COUNTIF(Y18:AG18,"I")=0,"",COUNTIF(Y18:AG18,"I"))</f>
        <v/>
      </c>
      <c r="T18" s="27" t="str">
        <f t="shared" ref="T18:T27" si="1">IF(COUNTIF(Y18:AG18,"N")=0,"",COUNTIF(Y18:AG18,"N"))</f>
        <v/>
      </c>
      <c r="U18" s="26" t="str">
        <f t="shared" ref="U18:U27" si="2">IFERROR(S18/SUM(S18+T18)%,"")</f>
        <v/>
      </c>
      <c r="V18" s="31"/>
      <c r="W18" s="30"/>
      <c r="X18" s="30"/>
      <c r="Y18" s="29"/>
      <c r="Z18" s="31"/>
      <c r="AA18" s="30"/>
      <c r="AB18" s="30"/>
      <c r="AC18" s="29"/>
      <c r="AD18" s="31"/>
      <c r="AE18" s="30"/>
      <c r="AF18" s="30"/>
      <c r="AG18" s="29"/>
      <c r="AS18" s="1" t="s">
        <v>84</v>
      </c>
    </row>
    <row r="19" spans="1:49" ht="16.5" x14ac:dyDescent="0.3">
      <c r="A19" s="179">
        <f>COUNT(A$16:$A18)+1</f>
        <v>3</v>
      </c>
      <c r="B19" s="153" t="s">
        <v>67</v>
      </c>
      <c r="C19" s="39"/>
      <c r="D19" s="38"/>
      <c r="E19" s="38"/>
      <c r="F19" s="38"/>
      <c r="G19" s="37"/>
      <c r="H19" s="36"/>
      <c r="I19" s="35"/>
      <c r="J19" s="34"/>
      <c r="K19" s="33"/>
      <c r="L19" s="33"/>
      <c r="M19" s="33"/>
      <c r="N19" s="33"/>
      <c r="O19" s="33"/>
      <c r="P19" s="33"/>
      <c r="Q19" s="29"/>
      <c r="R19" s="49"/>
      <c r="S19" s="28" t="str">
        <f t="shared" si="0"/>
        <v/>
      </c>
      <c r="T19" s="27" t="str">
        <f t="shared" si="1"/>
        <v/>
      </c>
      <c r="U19" s="26" t="str">
        <f t="shared" si="2"/>
        <v/>
      </c>
      <c r="V19" s="31"/>
      <c r="W19" s="30"/>
      <c r="X19" s="30"/>
      <c r="Y19" s="29"/>
      <c r="Z19" s="31"/>
      <c r="AA19" s="30"/>
      <c r="AB19" s="30"/>
      <c r="AC19" s="29"/>
      <c r="AD19" s="31"/>
      <c r="AE19" s="30"/>
      <c r="AF19" s="30"/>
      <c r="AG19" s="29"/>
      <c r="AS19" s="1" t="s">
        <v>72</v>
      </c>
      <c r="AW19" s="57"/>
    </row>
    <row r="20" spans="1:49" ht="16.5" x14ac:dyDescent="0.3">
      <c r="A20" s="179">
        <f>COUNT(A$16:$A19)+1</f>
        <v>4</v>
      </c>
      <c r="B20" s="153" t="s">
        <v>65</v>
      </c>
      <c r="C20" s="39"/>
      <c r="D20" s="38"/>
      <c r="E20" s="38"/>
      <c r="F20" s="38"/>
      <c r="G20" s="37"/>
      <c r="H20" s="36"/>
      <c r="I20" s="35"/>
      <c r="J20" s="34"/>
      <c r="K20" s="33"/>
      <c r="L20" s="33"/>
      <c r="M20" s="33"/>
      <c r="N20" s="33"/>
      <c r="O20" s="33"/>
      <c r="P20" s="33"/>
      <c r="Q20" s="29"/>
      <c r="R20" s="49"/>
      <c r="S20" s="28" t="str">
        <f t="shared" si="0"/>
        <v/>
      </c>
      <c r="T20" s="27" t="str">
        <f t="shared" si="1"/>
        <v/>
      </c>
      <c r="U20" s="26" t="str">
        <f t="shared" si="2"/>
        <v/>
      </c>
      <c r="V20" s="31"/>
      <c r="W20" s="30"/>
      <c r="X20" s="30"/>
      <c r="Y20" s="29"/>
      <c r="Z20" s="31"/>
      <c r="AA20" s="30"/>
      <c r="AB20" s="30"/>
      <c r="AC20" s="29"/>
      <c r="AD20" s="31"/>
      <c r="AE20" s="30"/>
      <c r="AF20" s="30"/>
      <c r="AG20" s="29"/>
      <c r="AS20" s="1" t="s">
        <v>70</v>
      </c>
    </row>
    <row r="21" spans="1:49" ht="16.5" x14ac:dyDescent="0.3">
      <c r="A21" s="179">
        <f>COUNT(A$16:$A20)+1</f>
        <v>5</v>
      </c>
      <c r="B21" s="153" t="s">
        <v>63</v>
      </c>
      <c r="C21" s="39"/>
      <c r="D21" s="38"/>
      <c r="E21" s="38"/>
      <c r="F21" s="38"/>
      <c r="G21" s="37"/>
      <c r="H21" s="36"/>
      <c r="I21" s="35"/>
      <c r="J21" s="34"/>
      <c r="K21" s="33"/>
      <c r="L21" s="33"/>
      <c r="M21" s="33"/>
      <c r="N21" s="33"/>
      <c r="O21" s="33"/>
      <c r="P21" s="33"/>
      <c r="Q21" s="29"/>
      <c r="R21" s="49"/>
      <c r="S21" s="28" t="str">
        <f t="shared" si="0"/>
        <v/>
      </c>
      <c r="T21" s="27" t="str">
        <f t="shared" si="1"/>
        <v/>
      </c>
      <c r="U21" s="26" t="str">
        <f t="shared" si="2"/>
        <v/>
      </c>
      <c r="V21" s="31"/>
      <c r="W21" s="30"/>
      <c r="X21" s="30"/>
      <c r="Y21" s="29"/>
      <c r="Z21" s="31"/>
      <c r="AA21" s="30"/>
      <c r="AB21" s="30"/>
      <c r="AC21" s="29"/>
      <c r="AD21" s="31"/>
      <c r="AE21" s="30"/>
      <c r="AF21" s="30"/>
      <c r="AG21" s="29"/>
      <c r="AS21" s="1" t="s">
        <v>68</v>
      </c>
    </row>
    <row r="22" spans="1:49" ht="16.5" x14ac:dyDescent="0.3">
      <c r="A22" s="179">
        <f>COUNT(A$16:$A21)+1</f>
        <v>6</v>
      </c>
      <c r="B22" s="153" t="s">
        <v>61</v>
      </c>
      <c r="C22" s="39"/>
      <c r="D22" s="38"/>
      <c r="E22" s="38"/>
      <c r="F22" s="38"/>
      <c r="G22" s="37"/>
      <c r="H22" s="36"/>
      <c r="I22" s="35"/>
      <c r="J22" s="34"/>
      <c r="K22" s="33"/>
      <c r="L22" s="33"/>
      <c r="M22" s="33"/>
      <c r="N22" s="33"/>
      <c r="O22" s="33"/>
      <c r="P22" s="33"/>
      <c r="Q22" s="29"/>
      <c r="R22" s="49"/>
      <c r="S22" s="28" t="str">
        <f t="shared" si="0"/>
        <v/>
      </c>
      <c r="T22" s="27" t="str">
        <f t="shared" si="1"/>
        <v/>
      </c>
      <c r="U22" s="26" t="str">
        <f t="shared" si="2"/>
        <v/>
      </c>
      <c r="V22" s="31"/>
      <c r="W22" s="30"/>
      <c r="X22" s="30"/>
      <c r="Y22" s="29"/>
      <c r="Z22" s="31"/>
      <c r="AA22" s="30"/>
      <c r="AB22" s="30"/>
      <c r="AC22" s="29"/>
      <c r="AD22" s="31"/>
      <c r="AE22" s="30"/>
      <c r="AF22" s="30"/>
      <c r="AG22" s="29"/>
      <c r="AS22" s="1" t="s">
        <v>66</v>
      </c>
    </row>
    <row r="23" spans="1:49" ht="16.5" x14ac:dyDescent="0.3">
      <c r="A23" s="179">
        <f>COUNT(A$16:$A22)+1</f>
        <v>7</v>
      </c>
      <c r="B23" s="153" t="s">
        <v>59</v>
      </c>
      <c r="C23" s="39"/>
      <c r="D23" s="38"/>
      <c r="E23" s="38"/>
      <c r="F23" s="38"/>
      <c r="G23" s="37"/>
      <c r="H23" s="36"/>
      <c r="I23" s="35"/>
      <c r="J23" s="34"/>
      <c r="K23" s="33"/>
      <c r="L23" s="33"/>
      <c r="M23" s="33"/>
      <c r="N23" s="33"/>
      <c r="O23" s="33"/>
      <c r="P23" s="33"/>
      <c r="Q23" s="29"/>
      <c r="R23" s="49"/>
      <c r="S23" s="28" t="str">
        <f t="shared" si="0"/>
        <v/>
      </c>
      <c r="T23" s="27" t="str">
        <f t="shared" si="1"/>
        <v/>
      </c>
      <c r="U23" s="26" t="str">
        <f t="shared" si="2"/>
        <v/>
      </c>
      <c r="V23" s="31"/>
      <c r="W23" s="30"/>
      <c r="X23" s="30"/>
      <c r="Y23" s="29"/>
      <c r="Z23" s="31"/>
      <c r="AA23" s="30"/>
      <c r="AB23" s="30"/>
      <c r="AC23" s="29"/>
      <c r="AD23" s="31"/>
      <c r="AE23" s="30"/>
      <c r="AF23" s="30"/>
      <c r="AG23" s="29"/>
      <c r="AS23" s="1" t="s">
        <v>64</v>
      </c>
    </row>
    <row r="24" spans="1:49" ht="16.5" x14ac:dyDescent="0.3">
      <c r="A24" s="179">
        <f>COUNT(A$16:$A23)+1</f>
        <v>8</v>
      </c>
      <c r="B24" s="156" t="s">
        <v>368</v>
      </c>
      <c r="C24" s="39"/>
      <c r="D24" s="38"/>
      <c r="E24" s="38"/>
      <c r="F24" s="38"/>
      <c r="G24" s="37"/>
      <c r="H24" s="36"/>
      <c r="I24" s="35"/>
      <c r="J24" s="34"/>
      <c r="K24" s="33"/>
      <c r="L24" s="33"/>
      <c r="M24" s="33"/>
      <c r="N24" s="33"/>
      <c r="O24" s="33"/>
      <c r="P24" s="33"/>
      <c r="Q24" s="29"/>
      <c r="R24" s="49"/>
      <c r="S24" s="28" t="str">
        <f t="shared" si="0"/>
        <v/>
      </c>
      <c r="T24" s="27" t="str">
        <f t="shared" si="1"/>
        <v/>
      </c>
      <c r="U24" s="26" t="str">
        <f t="shared" si="2"/>
        <v/>
      </c>
      <c r="V24" s="31"/>
      <c r="W24" s="30"/>
      <c r="X24" s="30"/>
      <c r="Y24" s="29"/>
      <c r="Z24" s="31"/>
      <c r="AA24" s="30"/>
      <c r="AB24" s="30"/>
      <c r="AC24" s="29"/>
      <c r="AD24" s="31"/>
      <c r="AE24" s="30"/>
      <c r="AF24" s="30"/>
      <c r="AG24" s="29"/>
      <c r="AS24" s="1" t="s">
        <v>62</v>
      </c>
    </row>
    <row r="25" spans="1:49" ht="16.5" x14ac:dyDescent="0.3">
      <c r="A25" s="179"/>
      <c r="B25" s="156" t="s">
        <v>369</v>
      </c>
      <c r="C25" s="39"/>
      <c r="D25" s="38"/>
      <c r="E25" s="38"/>
      <c r="F25" s="38"/>
      <c r="G25" s="37"/>
      <c r="H25" s="36"/>
      <c r="I25" s="35"/>
      <c r="J25" s="34"/>
      <c r="K25" s="33"/>
      <c r="L25" s="33"/>
      <c r="M25" s="33"/>
      <c r="N25" s="33"/>
      <c r="O25" s="33"/>
      <c r="P25" s="33"/>
      <c r="Q25" s="29"/>
      <c r="R25" s="49"/>
      <c r="S25" s="28"/>
      <c r="T25" s="27"/>
      <c r="U25" s="26"/>
      <c r="V25" s="31"/>
      <c r="W25" s="30"/>
      <c r="X25" s="30"/>
      <c r="Y25" s="29"/>
      <c r="Z25" s="31"/>
      <c r="AA25" s="30"/>
      <c r="AB25" s="30"/>
      <c r="AC25" s="29"/>
      <c r="AD25" s="31"/>
      <c r="AE25" s="30"/>
      <c r="AF25" s="30"/>
      <c r="AG25" s="29"/>
    </row>
    <row r="26" spans="1:49" ht="16.5" x14ac:dyDescent="0.3">
      <c r="A26" s="179"/>
      <c r="B26" s="156" t="s">
        <v>370</v>
      </c>
      <c r="C26" s="39"/>
      <c r="D26" s="38"/>
      <c r="E26" s="38"/>
      <c r="F26" s="38"/>
      <c r="G26" s="37"/>
      <c r="H26" s="36"/>
      <c r="I26" s="35"/>
      <c r="J26" s="34"/>
      <c r="K26" s="33"/>
      <c r="L26" s="33"/>
      <c r="M26" s="33"/>
      <c r="N26" s="33"/>
      <c r="O26" s="33"/>
      <c r="P26" s="33"/>
      <c r="Q26" s="29"/>
      <c r="R26" s="49"/>
      <c r="S26" s="28"/>
      <c r="T26" s="27"/>
      <c r="U26" s="26"/>
      <c r="V26" s="31"/>
      <c r="W26" s="30"/>
      <c r="X26" s="30"/>
      <c r="Y26" s="29"/>
      <c r="Z26" s="31"/>
      <c r="AA26" s="30"/>
      <c r="AB26" s="30"/>
      <c r="AC26" s="29"/>
      <c r="AD26" s="31"/>
      <c r="AE26" s="30"/>
      <c r="AF26" s="30"/>
      <c r="AG26" s="29"/>
    </row>
    <row r="27" spans="1:49" ht="16.5" x14ac:dyDescent="0.3">
      <c r="A27" s="179">
        <f>COUNT(A$16:$A24)+1</f>
        <v>9</v>
      </c>
      <c r="B27" s="154"/>
      <c r="C27" s="39"/>
      <c r="D27" s="56"/>
      <c r="E27" s="56"/>
      <c r="F27" s="56"/>
      <c r="G27" s="37"/>
      <c r="H27" s="36"/>
      <c r="I27" s="35"/>
      <c r="J27" s="34"/>
      <c r="K27" s="33"/>
      <c r="L27" s="33"/>
      <c r="M27" s="33"/>
      <c r="N27" s="33"/>
      <c r="O27" s="33"/>
      <c r="P27" s="33"/>
      <c r="Q27" s="29"/>
      <c r="R27" s="49"/>
      <c r="S27" s="28" t="str">
        <f t="shared" si="0"/>
        <v/>
      </c>
      <c r="T27" s="27" t="str">
        <f t="shared" si="1"/>
        <v/>
      </c>
      <c r="U27" s="26" t="str">
        <f t="shared" si="2"/>
        <v/>
      </c>
      <c r="V27" s="31"/>
      <c r="W27" s="30"/>
      <c r="X27" s="30"/>
      <c r="Y27" s="29"/>
      <c r="Z27" s="31"/>
      <c r="AA27" s="30"/>
      <c r="AB27" s="30"/>
      <c r="AC27" s="29"/>
      <c r="AD27" s="31"/>
      <c r="AE27" s="30"/>
      <c r="AF27" s="30"/>
      <c r="AG27" s="29"/>
      <c r="AS27" s="1" t="s">
        <v>60</v>
      </c>
    </row>
    <row r="28" spans="1:49" ht="16.5" x14ac:dyDescent="0.3">
      <c r="A28" s="179">
        <f>COUNT(A$16:$A27)+1</f>
        <v>10</v>
      </c>
      <c r="B28" s="155" t="s">
        <v>54</v>
      </c>
      <c r="C28" s="55"/>
      <c r="D28" s="41"/>
      <c r="E28" s="41"/>
      <c r="F28" s="41"/>
      <c r="G28" s="46"/>
      <c r="H28" s="45"/>
      <c r="I28" s="44"/>
      <c r="J28" s="42"/>
      <c r="K28" s="41"/>
      <c r="L28" s="41"/>
      <c r="M28" s="41"/>
      <c r="N28" s="41"/>
      <c r="O28" s="41"/>
      <c r="P28" s="41"/>
      <c r="Q28" s="40"/>
      <c r="R28" s="43"/>
      <c r="S28" s="42"/>
      <c r="T28" s="41"/>
      <c r="U28" s="40"/>
      <c r="V28" s="31"/>
      <c r="W28" s="30"/>
      <c r="X28" s="30"/>
      <c r="Y28" s="40"/>
      <c r="Z28" s="31"/>
      <c r="AA28" s="30"/>
      <c r="AB28" s="30"/>
      <c r="AC28" s="40"/>
      <c r="AD28" s="31"/>
      <c r="AE28" s="30"/>
      <c r="AF28" s="30"/>
      <c r="AG28" s="40"/>
      <c r="AS28" s="1" t="s">
        <v>58</v>
      </c>
    </row>
    <row r="29" spans="1:49" ht="16.5" x14ac:dyDescent="0.3">
      <c r="A29" s="179">
        <f>COUNT(A$16:$A28)+1</f>
        <v>11</v>
      </c>
      <c r="B29" s="156" t="s">
        <v>371</v>
      </c>
      <c r="C29" s="39"/>
      <c r="D29" s="38"/>
      <c r="E29" s="38"/>
      <c r="F29" s="38"/>
      <c r="G29" s="37"/>
      <c r="H29" s="36"/>
      <c r="I29" s="35"/>
      <c r="J29" s="34"/>
      <c r="K29" s="33"/>
      <c r="L29" s="33"/>
      <c r="M29" s="33"/>
      <c r="N29" s="33"/>
      <c r="O29" s="33"/>
      <c r="P29" s="33"/>
      <c r="Q29" s="29"/>
      <c r="R29" s="49"/>
      <c r="S29" s="28" t="str">
        <f>IF(COUNTIF(Y29:AG29,"I")=0,"",COUNTIF(Y29:AG29,"I"))</f>
        <v/>
      </c>
      <c r="T29" s="27" t="str">
        <f>IF(COUNTIF(Y29:AG29,"N")=0,"",COUNTIF(Y29:AG29,"N"))</f>
        <v/>
      </c>
      <c r="U29" s="26" t="str">
        <f>IFERROR(S29/SUM(S29+T29)%,"")</f>
        <v/>
      </c>
      <c r="V29" s="31"/>
      <c r="W29" s="30"/>
      <c r="X29" s="30"/>
      <c r="Y29" s="29"/>
      <c r="Z29" s="31"/>
      <c r="AA29" s="30"/>
      <c r="AB29" s="30"/>
      <c r="AC29" s="29"/>
      <c r="AD29" s="31"/>
      <c r="AE29" s="30"/>
      <c r="AF29" s="30"/>
      <c r="AG29" s="29"/>
      <c r="AS29" s="1" t="s">
        <v>57</v>
      </c>
    </row>
    <row r="30" spans="1:49" ht="16.5" x14ac:dyDescent="0.3">
      <c r="A30" s="179">
        <f>COUNT(A$16:$A29)+1</f>
        <v>12</v>
      </c>
      <c r="B30" s="156" t="s">
        <v>372</v>
      </c>
      <c r="C30" s="39"/>
      <c r="D30" s="38"/>
      <c r="E30" s="38"/>
      <c r="F30" s="38"/>
      <c r="G30" s="37"/>
      <c r="H30" s="36"/>
      <c r="I30" s="35"/>
      <c r="J30" s="34"/>
      <c r="K30" s="33"/>
      <c r="L30" s="33"/>
      <c r="M30" s="33"/>
      <c r="N30" s="33"/>
      <c r="O30" s="33"/>
      <c r="P30" s="33"/>
      <c r="Q30" s="29"/>
      <c r="R30" s="49"/>
      <c r="S30" s="28"/>
      <c r="T30" s="27"/>
      <c r="U30" s="26"/>
      <c r="V30" s="31"/>
      <c r="W30" s="30"/>
      <c r="X30" s="30"/>
      <c r="Y30" s="29"/>
      <c r="Z30" s="31"/>
      <c r="AA30" s="30"/>
      <c r="AB30" s="30"/>
      <c r="AC30" s="29"/>
      <c r="AD30" s="31"/>
      <c r="AE30" s="30"/>
      <c r="AF30" s="30"/>
      <c r="AG30" s="29"/>
      <c r="AS30" s="1" t="s">
        <v>55</v>
      </c>
    </row>
    <row r="31" spans="1:49" ht="16.5" x14ac:dyDescent="0.3">
      <c r="A31" s="179">
        <f>COUNT(A$16:$A30)+1</f>
        <v>13</v>
      </c>
      <c r="B31" s="156" t="s">
        <v>373</v>
      </c>
      <c r="C31" s="39"/>
      <c r="D31" s="38"/>
      <c r="E31" s="38"/>
      <c r="F31" s="38"/>
      <c r="G31" s="37"/>
      <c r="H31" s="36"/>
      <c r="I31" s="35"/>
      <c r="J31" s="34"/>
      <c r="K31" s="33"/>
      <c r="L31" s="33"/>
      <c r="M31" s="33"/>
      <c r="N31" s="33"/>
      <c r="O31" s="33"/>
      <c r="P31" s="33"/>
      <c r="Q31" s="29"/>
      <c r="R31" s="49"/>
      <c r="S31" s="28"/>
      <c r="T31" s="27"/>
      <c r="U31" s="26"/>
      <c r="V31" s="31"/>
      <c r="W31" s="30"/>
      <c r="X31" s="30"/>
      <c r="Y31" s="29"/>
      <c r="Z31" s="31"/>
      <c r="AA31" s="30"/>
      <c r="AB31" s="30"/>
      <c r="AC31" s="29"/>
      <c r="AD31" s="31"/>
      <c r="AE31" s="30"/>
      <c r="AF31" s="30"/>
      <c r="AG31" s="29"/>
    </row>
    <row r="32" spans="1:49" ht="16.5" x14ac:dyDescent="0.3">
      <c r="A32" s="179">
        <f>COUNT(A$16:$A31)+1</f>
        <v>14</v>
      </c>
      <c r="B32" s="156" t="s">
        <v>374</v>
      </c>
      <c r="C32" s="39"/>
      <c r="D32" s="38"/>
      <c r="E32" s="38"/>
      <c r="F32" s="38"/>
      <c r="G32" s="37"/>
      <c r="H32" s="36"/>
      <c r="I32" s="35"/>
      <c r="J32" s="34"/>
      <c r="K32" s="33"/>
      <c r="L32" s="33"/>
      <c r="M32" s="33"/>
      <c r="N32" s="33"/>
      <c r="O32" s="33"/>
      <c r="P32" s="33"/>
      <c r="Q32" s="29"/>
      <c r="R32" s="49"/>
      <c r="S32" s="28" t="str">
        <f>IF(COUNTIF(Y32:AG32,"I")=0,"",COUNTIF(Y32:AG32,"I"))</f>
        <v/>
      </c>
      <c r="T32" s="27" t="str">
        <f>IF(COUNTIF(Y32:AG32,"N")=0,"",COUNTIF(Y32:AG32,"N"))</f>
        <v/>
      </c>
      <c r="U32" s="26" t="str">
        <f>IFERROR(S32/SUM(S32+T32)%,"")</f>
        <v/>
      </c>
      <c r="V32" s="31"/>
      <c r="W32" s="30"/>
      <c r="X32" s="30"/>
      <c r="Y32" s="29"/>
      <c r="Z32" s="31"/>
      <c r="AA32" s="30"/>
      <c r="AB32" s="30"/>
      <c r="AC32" s="29"/>
      <c r="AD32" s="31"/>
      <c r="AE32" s="30"/>
      <c r="AF32" s="30"/>
      <c r="AG32" s="29"/>
    </row>
    <row r="33" spans="1:33" ht="16.5" x14ac:dyDescent="0.3">
      <c r="A33" s="179">
        <f>COUNT(A$16:$A32)+1</f>
        <v>15</v>
      </c>
      <c r="B33" s="156" t="s">
        <v>375</v>
      </c>
      <c r="C33" s="39"/>
      <c r="D33" s="38"/>
      <c r="E33" s="38"/>
      <c r="F33" s="38"/>
      <c r="G33" s="37"/>
      <c r="H33" s="36"/>
      <c r="I33" s="35"/>
      <c r="J33" s="34"/>
      <c r="K33" s="33"/>
      <c r="L33" s="33"/>
      <c r="M33" s="33"/>
      <c r="N33" s="33"/>
      <c r="O33" s="33"/>
      <c r="P33" s="33"/>
      <c r="Q33" s="29"/>
      <c r="R33" s="49"/>
      <c r="S33" s="28"/>
      <c r="T33" s="27"/>
      <c r="U33" s="26"/>
      <c r="V33" s="31"/>
      <c r="W33" s="30"/>
      <c r="X33" s="30"/>
      <c r="Y33" s="29"/>
      <c r="Z33" s="31"/>
      <c r="AA33" s="30"/>
      <c r="AB33" s="30"/>
      <c r="AC33" s="29"/>
      <c r="AD33" s="31"/>
      <c r="AE33" s="30"/>
      <c r="AF33" s="30"/>
      <c r="AG33" s="29"/>
    </row>
    <row r="34" spans="1:33" ht="16.5" x14ac:dyDescent="0.3">
      <c r="A34" s="179">
        <f>COUNT(A$16:$A33)+1</f>
        <v>16</v>
      </c>
      <c r="B34" s="156" t="s">
        <v>376</v>
      </c>
      <c r="C34" s="39"/>
      <c r="D34" s="38"/>
      <c r="E34" s="38"/>
      <c r="F34" s="38"/>
      <c r="G34" s="37"/>
      <c r="H34" s="36"/>
      <c r="I34" s="35"/>
      <c r="J34" s="34"/>
      <c r="K34" s="33"/>
      <c r="L34" s="33"/>
      <c r="M34" s="33"/>
      <c r="N34" s="33"/>
      <c r="O34" s="33"/>
      <c r="P34" s="33"/>
      <c r="Q34" s="29"/>
      <c r="R34" s="49"/>
      <c r="S34" s="28" t="str">
        <f t="shared" ref="S34:S40" si="3">IF(COUNTIF(Y34:AG34,"I")=0,"",COUNTIF(Y34:AG34,"I"))</f>
        <v/>
      </c>
      <c r="T34" s="27" t="str">
        <f t="shared" ref="T34:T40" si="4">IF(COUNTIF(Y34:AG34,"N")=0,"",COUNTIF(Y34:AG34,"N"))</f>
        <v/>
      </c>
      <c r="U34" s="26" t="str">
        <f t="shared" ref="U34:U40" si="5">IFERROR(S34/SUM(S34+T34)%,"")</f>
        <v/>
      </c>
      <c r="V34" s="31"/>
      <c r="W34" s="30"/>
      <c r="X34" s="30"/>
      <c r="Y34" s="29"/>
      <c r="Z34" s="31"/>
      <c r="AA34" s="30"/>
      <c r="AB34" s="30"/>
      <c r="AC34" s="29"/>
      <c r="AD34" s="31"/>
      <c r="AE34" s="30"/>
      <c r="AF34" s="30"/>
      <c r="AG34" s="29"/>
    </row>
    <row r="35" spans="1:33" ht="16.5" x14ac:dyDescent="0.3">
      <c r="A35" s="179">
        <f>COUNT(A$16:$A34)+1</f>
        <v>17</v>
      </c>
      <c r="B35" s="156" t="s">
        <v>377</v>
      </c>
      <c r="C35" s="39"/>
      <c r="D35" s="38"/>
      <c r="E35" s="38"/>
      <c r="F35" s="38"/>
      <c r="G35" s="37"/>
      <c r="H35" s="36"/>
      <c r="I35" s="35"/>
      <c r="J35" s="34"/>
      <c r="K35" s="33"/>
      <c r="L35" s="33"/>
      <c r="M35" s="33"/>
      <c r="N35" s="33"/>
      <c r="O35" s="33"/>
      <c r="P35" s="33"/>
      <c r="Q35" s="29"/>
      <c r="R35" s="49"/>
      <c r="S35" s="28" t="str">
        <f t="shared" si="3"/>
        <v/>
      </c>
      <c r="T35" s="27" t="str">
        <f t="shared" si="4"/>
        <v/>
      </c>
      <c r="U35" s="26" t="str">
        <f t="shared" si="5"/>
        <v/>
      </c>
      <c r="V35" s="31"/>
      <c r="W35" s="30"/>
      <c r="X35" s="30"/>
      <c r="Y35" s="29"/>
      <c r="Z35" s="31"/>
      <c r="AA35" s="30"/>
      <c r="AB35" s="30"/>
      <c r="AC35" s="29"/>
      <c r="AD35" s="31"/>
      <c r="AE35" s="30"/>
      <c r="AF35" s="30"/>
      <c r="AG35" s="29"/>
    </row>
    <row r="36" spans="1:33" ht="16.5" x14ac:dyDescent="0.3">
      <c r="A36" s="179">
        <f>COUNT(A$16:$A35)+1</f>
        <v>18</v>
      </c>
      <c r="B36" s="156" t="s">
        <v>378</v>
      </c>
      <c r="C36" s="39"/>
      <c r="D36" s="38"/>
      <c r="E36" s="38"/>
      <c r="F36" s="38"/>
      <c r="G36" s="37"/>
      <c r="H36" s="36"/>
      <c r="I36" s="35"/>
      <c r="J36" s="34"/>
      <c r="K36" s="33"/>
      <c r="L36" s="33"/>
      <c r="M36" s="33"/>
      <c r="N36" s="33"/>
      <c r="O36" s="33"/>
      <c r="P36" s="33"/>
      <c r="Q36" s="29"/>
      <c r="R36" s="49"/>
      <c r="S36" s="28" t="str">
        <f t="shared" si="3"/>
        <v/>
      </c>
      <c r="T36" s="27" t="str">
        <f t="shared" si="4"/>
        <v/>
      </c>
      <c r="U36" s="26" t="str">
        <f t="shared" si="5"/>
        <v/>
      </c>
      <c r="V36" s="31"/>
      <c r="W36" s="30"/>
      <c r="X36" s="30"/>
      <c r="Y36" s="29"/>
      <c r="Z36" s="31"/>
      <c r="AA36" s="30"/>
      <c r="AB36" s="30"/>
      <c r="AC36" s="29"/>
      <c r="AD36" s="31"/>
      <c r="AE36" s="30"/>
      <c r="AF36" s="30"/>
      <c r="AG36" s="29"/>
    </row>
    <row r="37" spans="1:33" ht="16.5" x14ac:dyDescent="0.3">
      <c r="A37" s="179">
        <f>COUNT(A$16:$A36)+1</f>
        <v>19</v>
      </c>
      <c r="B37" s="156" t="s">
        <v>379</v>
      </c>
      <c r="C37" s="39"/>
      <c r="D37" s="38"/>
      <c r="E37" s="38"/>
      <c r="F37" s="38"/>
      <c r="G37" s="37"/>
      <c r="H37" s="36"/>
      <c r="I37" s="35"/>
      <c r="J37" s="34"/>
      <c r="K37" s="33"/>
      <c r="L37" s="33"/>
      <c r="M37" s="33"/>
      <c r="N37" s="33"/>
      <c r="O37" s="33"/>
      <c r="P37" s="33"/>
      <c r="Q37" s="29"/>
      <c r="R37" s="49"/>
      <c r="S37" s="28" t="str">
        <f t="shared" si="3"/>
        <v/>
      </c>
      <c r="T37" s="27" t="str">
        <f t="shared" si="4"/>
        <v/>
      </c>
      <c r="U37" s="26" t="str">
        <f t="shared" si="5"/>
        <v/>
      </c>
      <c r="V37" s="31"/>
      <c r="W37" s="30"/>
      <c r="X37" s="30"/>
      <c r="Y37" s="29"/>
      <c r="Z37" s="31"/>
      <c r="AA37" s="30"/>
      <c r="AB37" s="30"/>
      <c r="AC37" s="29"/>
      <c r="AD37" s="31"/>
      <c r="AE37" s="30"/>
      <c r="AF37" s="30"/>
      <c r="AG37" s="29"/>
    </row>
    <row r="38" spans="1:33" ht="16.5" x14ac:dyDescent="0.3">
      <c r="A38" s="179">
        <f>COUNT(A$16:$A37)+1</f>
        <v>20</v>
      </c>
      <c r="B38" s="156" t="s">
        <v>380</v>
      </c>
      <c r="C38" s="39"/>
      <c r="D38" s="38"/>
      <c r="E38" s="38"/>
      <c r="F38" s="38"/>
      <c r="G38" s="37"/>
      <c r="H38" s="36"/>
      <c r="I38" s="35"/>
      <c r="J38" s="34"/>
      <c r="K38" s="33"/>
      <c r="L38" s="33"/>
      <c r="M38" s="33"/>
      <c r="N38" s="33"/>
      <c r="O38" s="33"/>
      <c r="P38" s="33"/>
      <c r="Q38" s="29"/>
      <c r="R38" s="49"/>
      <c r="S38" s="28" t="str">
        <f t="shared" si="3"/>
        <v/>
      </c>
      <c r="T38" s="27" t="str">
        <f t="shared" si="4"/>
        <v/>
      </c>
      <c r="U38" s="26" t="str">
        <f t="shared" si="5"/>
        <v/>
      </c>
      <c r="V38" s="31"/>
      <c r="W38" s="30"/>
      <c r="X38" s="30"/>
      <c r="Y38" s="29"/>
      <c r="Z38" s="31"/>
      <c r="AA38" s="30"/>
      <c r="AB38" s="30"/>
      <c r="AC38" s="29"/>
      <c r="AD38" s="31"/>
      <c r="AE38" s="30"/>
      <c r="AF38" s="30"/>
      <c r="AG38" s="29"/>
    </row>
    <row r="39" spans="1:33" ht="16.5" x14ac:dyDescent="0.3">
      <c r="A39" s="179">
        <f>COUNT(A$16:$A38)+1</f>
        <v>21</v>
      </c>
      <c r="B39" s="156" t="s">
        <v>381</v>
      </c>
      <c r="C39" s="39"/>
      <c r="D39" s="38"/>
      <c r="E39" s="38"/>
      <c r="F39" s="38"/>
      <c r="G39" s="37"/>
      <c r="H39" s="36"/>
      <c r="I39" s="35"/>
      <c r="J39" s="34"/>
      <c r="K39" s="33"/>
      <c r="L39" s="33"/>
      <c r="M39" s="33"/>
      <c r="N39" s="33"/>
      <c r="O39" s="33"/>
      <c r="P39" s="33"/>
      <c r="Q39" s="29"/>
      <c r="R39" s="49"/>
      <c r="S39" s="28" t="str">
        <f t="shared" si="3"/>
        <v/>
      </c>
      <c r="T39" s="27" t="str">
        <f t="shared" si="4"/>
        <v/>
      </c>
      <c r="U39" s="26" t="str">
        <f t="shared" si="5"/>
        <v/>
      </c>
      <c r="V39" s="31"/>
      <c r="W39" s="30"/>
      <c r="X39" s="30"/>
      <c r="Y39" s="29"/>
      <c r="Z39" s="31"/>
      <c r="AA39" s="30"/>
      <c r="AB39" s="30"/>
      <c r="AC39" s="29"/>
      <c r="AD39" s="31"/>
      <c r="AE39" s="30"/>
      <c r="AF39" s="30"/>
      <c r="AG39" s="29"/>
    </row>
    <row r="40" spans="1:33" ht="16.5" x14ac:dyDescent="0.3">
      <c r="A40" s="179">
        <f>COUNT(A$16:$A39)+1</f>
        <v>22</v>
      </c>
      <c r="B40" s="156" t="s">
        <v>382</v>
      </c>
      <c r="C40" s="39"/>
      <c r="D40" s="38"/>
      <c r="E40" s="38"/>
      <c r="F40" s="38"/>
      <c r="G40" s="37"/>
      <c r="H40" s="36"/>
      <c r="I40" s="35"/>
      <c r="J40" s="34"/>
      <c r="K40" s="33"/>
      <c r="L40" s="33"/>
      <c r="M40" s="33"/>
      <c r="N40" s="33"/>
      <c r="O40" s="33"/>
      <c r="P40" s="33"/>
      <c r="Q40" s="29"/>
      <c r="R40" s="49"/>
      <c r="S40" s="28" t="str">
        <f t="shared" si="3"/>
        <v/>
      </c>
      <c r="T40" s="27" t="str">
        <f t="shared" si="4"/>
        <v/>
      </c>
      <c r="U40" s="26" t="str">
        <f t="shared" si="5"/>
        <v/>
      </c>
      <c r="V40" s="31"/>
      <c r="W40" s="30"/>
      <c r="X40" s="30"/>
      <c r="Y40" s="29"/>
      <c r="Z40" s="31"/>
      <c r="AA40" s="30"/>
      <c r="AB40" s="30"/>
      <c r="AC40" s="29"/>
      <c r="AD40" s="31"/>
      <c r="AE40" s="30"/>
      <c r="AF40" s="30"/>
      <c r="AG40" s="29"/>
    </row>
    <row r="41" spans="1:33" ht="16.5" x14ac:dyDescent="0.3">
      <c r="A41" s="179">
        <f>COUNT(A$16:$A40)+1</f>
        <v>23</v>
      </c>
      <c r="B41" s="156" t="s">
        <v>383</v>
      </c>
      <c r="C41" s="39"/>
      <c r="D41" s="38"/>
      <c r="E41" s="38"/>
      <c r="F41" s="38"/>
      <c r="G41" s="37"/>
      <c r="H41" s="36"/>
      <c r="I41" s="35"/>
      <c r="J41" s="34"/>
      <c r="K41" s="33"/>
      <c r="L41" s="33"/>
      <c r="M41" s="33"/>
      <c r="N41" s="33"/>
      <c r="O41" s="33"/>
      <c r="P41" s="33"/>
      <c r="Q41" s="29"/>
      <c r="R41" s="49"/>
      <c r="S41" s="28"/>
      <c r="T41" s="27"/>
      <c r="U41" s="26"/>
      <c r="V41" s="31"/>
      <c r="W41" s="30"/>
      <c r="X41" s="30"/>
      <c r="Y41" s="29"/>
      <c r="Z41" s="31"/>
      <c r="AA41" s="30"/>
      <c r="AB41" s="30"/>
      <c r="AC41" s="29"/>
      <c r="AD41" s="31"/>
      <c r="AE41" s="30"/>
      <c r="AF41" s="30"/>
      <c r="AG41" s="29"/>
    </row>
    <row r="42" spans="1:33" ht="16.5" x14ac:dyDescent="0.3">
      <c r="A42" s="179">
        <f>COUNT(A$16:$A41)+1</f>
        <v>24</v>
      </c>
      <c r="B42" s="156" t="s">
        <v>384</v>
      </c>
      <c r="C42" s="39"/>
      <c r="D42" s="38"/>
      <c r="E42" s="38"/>
      <c r="F42" s="38"/>
      <c r="G42" s="37"/>
      <c r="H42" s="36"/>
      <c r="I42" s="35"/>
      <c r="J42" s="34"/>
      <c r="K42" s="33"/>
      <c r="L42" s="33"/>
      <c r="M42" s="33"/>
      <c r="N42" s="33"/>
      <c r="O42" s="33"/>
      <c r="P42" s="33"/>
      <c r="Q42" s="29"/>
      <c r="R42" s="49"/>
      <c r="S42" s="28"/>
      <c r="T42" s="27"/>
      <c r="U42" s="26"/>
      <c r="V42" s="31"/>
      <c r="W42" s="30"/>
      <c r="X42" s="30"/>
      <c r="Y42" s="29"/>
      <c r="Z42" s="31"/>
      <c r="AA42" s="30"/>
      <c r="AB42" s="30"/>
      <c r="AC42" s="29"/>
      <c r="AD42" s="31"/>
      <c r="AE42" s="30"/>
      <c r="AF42" s="30"/>
      <c r="AG42" s="29"/>
    </row>
    <row r="43" spans="1:33" ht="16.5" x14ac:dyDescent="0.3">
      <c r="A43" s="179">
        <f>COUNT(A$16:$A42)+1</f>
        <v>25</v>
      </c>
      <c r="B43" s="156" t="s">
        <v>385</v>
      </c>
      <c r="C43" s="39"/>
      <c r="D43" s="38"/>
      <c r="E43" s="38"/>
      <c r="F43" s="38"/>
      <c r="G43" s="37"/>
      <c r="H43" s="36"/>
      <c r="I43" s="35"/>
      <c r="J43" s="34"/>
      <c r="K43" s="33"/>
      <c r="L43" s="33"/>
      <c r="M43" s="33"/>
      <c r="N43" s="33"/>
      <c r="O43" s="33"/>
      <c r="P43" s="33"/>
      <c r="Q43" s="29"/>
      <c r="R43" s="49"/>
      <c r="S43" s="28"/>
      <c r="T43" s="27"/>
      <c r="U43" s="26"/>
      <c r="V43" s="31"/>
      <c r="W43" s="30"/>
      <c r="X43" s="30"/>
      <c r="Y43" s="29"/>
      <c r="Z43" s="31"/>
      <c r="AA43" s="30"/>
      <c r="AB43" s="30"/>
      <c r="AC43" s="29"/>
      <c r="AD43" s="31"/>
      <c r="AE43" s="30"/>
      <c r="AF43" s="30"/>
      <c r="AG43" s="29"/>
    </row>
    <row r="44" spans="1:33" ht="16.5" x14ac:dyDescent="0.3">
      <c r="A44" s="179">
        <f>COUNT(A$16:$A43)+1</f>
        <v>26</v>
      </c>
      <c r="B44" s="156" t="s">
        <v>386</v>
      </c>
      <c r="C44" s="39"/>
      <c r="D44" s="38"/>
      <c r="E44" s="38"/>
      <c r="F44" s="38"/>
      <c r="G44" s="37"/>
      <c r="H44" s="36"/>
      <c r="I44" s="35"/>
      <c r="J44" s="34"/>
      <c r="K44" s="33"/>
      <c r="L44" s="33"/>
      <c r="M44" s="33"/>
      <c r="N44" s="33"/>
      <c r="O44" s="33"/>
      <c r="P44" s="33"/>
      <c r="Q44" s="29"/>
      <c r="R44" s="49"/>
      <c r="S44" s="28"/>
      <c r="T44" s="27"/>
      <c r="U44" s="26"/>
      <c r="V44" s="31"/>
      <c r="W44" s="30"/>
      <c r="X44" s="30"/>
      <c r="Y44" s="29"/>
      <c r="Z44" s="31"/>
      <c r="AA44" s="30"/>
      <c r="AB44" s="30"/>
      <c r="AC44" s="29"/>
      <c r="AD44" s="31"/>
      <c r="AE44" s="30"/>
      <c r="AF44" s="30"/>
      <c r="AG44" s="29"/>
    </row>
    <row r="45" spans="1:33" ht="16.5" x14ac:dyDescent="0.3">
      <c r="A45" s="179">
        <f>COUNT(A$16:$A44)+1</f>
        <v>27</v>
      </c>
      <c r="B45" s="156" t="s">
        <v>387</v>
      </c>
      <c r="C45" s="39"/>
      <c r="D45" s="38"/>
      <c r="E45" s="38"/>
      <c r="F45" s="38"/>
      <c r="G45" s="37"/>
      <c r="H45" s="36"/>
      <c r="I45" s="35"/>
      <c r="J45" s="34"/>
      <c r="K45" s="33"/>
      <c r="L45" s="33"/>
      <c r="M45" s="33"/>
      <c r="N45" s="33"/>
      <c r="O45" s="33"/>
      <c r="P45" s="33"/>
      <c r="Q45" s="29"/>
      <c r="R45" s="49"/>
      <c r="S45" s="28"/>
      <c r="T45" s="27"/>
      <c r="U45" s="26"/>
      <c r="V45" s="31"/>
      <c r="W45" s="30"/>
      <c r="X45" s="30"/>
      <c r="Y45" s="29"/>
      <c r="Z45" s="31"/>
      <c r="AA45" s="30"/>
      <c r="AB45" s="30"/>
      <c r="AC45" s="29"/>
      <c r="AD45" s="31"/>
      <c r="AE45" s="30"/>
      <c r="AF45" s="30"/>
      <c r="AG45" s="29"/>
    </row>
    <row r="46" spans="1:33" ht="16.5" x14ac:dyDescent="0.3">
      <c r="A46" s="179">
        <f>COUNT(A$16:$A45)+1</f>
        <v>28</v>
      </c>
      <c r="B46" s="161" t="s">
        <v>388</v>
      </c>
      <c r="C46" s="39"/>
      <c r="D46" s="38"/>
      <c r="E46" s="38"/>
      <c r="F46" s="38"/>
      <c r="G46" s="37"/>
      <c r="H46" s="36"/>
      <c r="I46" s="35"/>
      <c r="J46" s="34"/>
      <c r="K46" s="33"/>
      <c r="L46" s="33"/>
      <c r="M46" s="33"/>
      <c r="N46" s="33"/>
      <c r="O46" s="33"/>
      <c r="P46" s="33"/>
      <c r="Q46" s="29"/>
      <c r="R46" s="49"/>
      <c r="S46" s="28"/>
      <c r="T46" s="27"/>
      <c r="U46" s="26"/>
      <c r="V46" s="31"/>
      <c r="W46" s="30"/>
      <c r="X46" s="30"/>
      <c r="Y46" s="29"/>
      <c r="Z46" s="31"/>
      <c r="AA46" s="30"/>
      <c r="AB46" s="30"/>
      <c r="AC46" s="29"/>
      <c r="AD46" s="31"/>
      <c r="AE46" s="30"/>
      <c r="AF46" s="30"/>
      <c r="AG46" s="29"/>
    </row>
    <row r="47" spans="1:33" ht="16.5" x14ac:dyDescent="0.3">
      <c r="A47" s="179">
        <f>COUNT(A$16:$A46)+1</f>
        <v>29</v>
      </c>
      <c r="B47" s="156"/>
      <c r="C47" s="39"/>
      <c r="D47" s="38"/>
      <c r="E47" s="38"/>
      <c r="F47" s="38"/>
      <c r="G47" s="37"/>
      <c r="H47" s="36"/>
      <c r="I47" s="35"/>
      <c r="J47" s="34"/>
      <c r="K47" s="33"/>
      <c r="L47" s="33"/>
      <c r="M47" s="33"/>
      <c r="N47" s="33"/>
      <c r="O47" s="33"/>
      <c r="P47" s="33"/>
      <c r="Q47" s="29"/>
      <c r="R47" s="49"/>
      <c r="S47" s="28"/>
      <c r="T47" s="27"/>
      <c r="U47" s="26"/>
      <c r="V47" s="31"/>
      <c r="W47" s="30"/>
      <c r="X47" s="30"/>
      <c r="Y47" s="29"/>
      <c r="Z47" s="31"/>
      <c r="AA47" s="30"/>
      <c r="AB47" s="30"/>
      <c r="AC47" s="29"/>
      <c r="AD47" s="31"/>
      <c r="AE47" s="30"/>
      <c r="AF47" s="30"/>
      <c r="AG47" s="29"/>
    </row>
    <row r="48" spans="1:33" ht="16.5" x14ac:dyDescent="0.3">
      <c r="A48" s="179">
        <f>COUNT(A$16:$A47)+1</f>
        <v>30</v>
      </c>
      <c r="B48" s="156"/>
      <c r="C48" s="39"/>
      <c r="D48" s="38"/>
      <c r="E48" s="38"/>
      <c r="F48" s="38"/>
      <c r="G48" s="37"/>
      <c r="H48" s="36"/>
      <c r="I48" s="35"/>
      <c r="J48" s="34"/>
      <c r="K48" s="33"/>
      <c r="L48" s="33"/>
      <c r="M48" s="33"/>
      <c r="N48" s="33"/>
      <c r="O48" s="33"/>
      <c r="P48" s="33"/>
      <c r="Q48" s="29"/>
      <c r="R48" s="49"/>
      <c r="S48" s="28"/>
      <c r="T48" s="27"/>
      <c r="U48" s="26"/>
      <c r="V48" s="31"/>
      <c r="W48" s="30"/>
      <c r="X48" s="30"/>
      <c r="Y48" s="29"/>
      <c r="Z48" s="31"/>
      <c r="AA48" s="30"/>
      <c r="AB48" s="30"/>
      <c r="AC48" s="29"/>
      <c r="AD48" s="31"/>
      <c r="AE48" s="30"/>
      <c r="AF48" s="30"/>
      <c r="AG48" s="29"/>
    </row>
    <row r="49" spans="1:33" ht="16.5" x14ac:dyDescent="0.3">
      <c r="A49" s="179">
        <f>COUNT(A$16:$A48)+1</f>
        <v>31</v>
      </c>
      <c r="B49" s="156"/>
      <c r="C49" s="39"/>
      <c r="D49" s="38"/>
      <c r="E49" s="38"/>
      <c r="F49" s="38"/>
      <c r="G49" s="37"/>
      <c r="H49" s="36"/>
      <c r="I49" s="35"/>
      <c r="J49" s="34"/>
      <c r="K49" s="33"/>
      <c r="L49" s="33"/>
      <c r="M49" s="33"/>
      <c r="N49" s="33"/>
      <c r="O49" s="33"/>
      <c r="P49" s="33"/>
      <c r="Q49" s="29"/>
      <c r="R49" s="49"/>
      <c r="S49" s="28"/>
      <c r="T49" s="27"/>
      <c r="U49" s="26"/>
      <c r="V49" s="31"/>
      <c r="W49" s="30"/>
      <c r="X49" s="30"/>
      <c r="Y49" s="29"/>
      <c r="Z49" s="31"/>
      <c r="AA49" s="30"/>
      <c r="AB49" s="30"/>
      <c r="AC49" s="29"/>
      <c r="AD49" s="31"/>
      <c r="AE49" s="30"/>
      <c r="AF49" s="30"/>
      <c r="AG49" s="29"/>
    </row>
    <row r="50" spans="1:33" ht="16.5" x14ac:dyDescent="0.3">
      <c r="A50" s="179">
        <f>COUNT(A$16:$A49)+1</f>
        <v>32</v>
      </c>
      <c r="B50" s="156"/>
      <c r="C50" s="39"/>
      <c r="D50" s="38"/>
      <c r="E50" s="38"/>
      <c r="F50" s="38"/>
      <c r="G50" s="37"/>
      <c r="H50" s="36"/>
      <c r="I50" s="35"/>
      <c r="J50" s="34"/>
      <c r="K50" s="33"/>
      <c r="L50" s="33"/>
      <c r="M50" s="33"/>
      <c r="N50" s="33"/>
      <c r="O50" s="33"/>
      <c r="P50" s="33"/>
      <c r="Q50" s="29"/>
      <c r="R50" s="49"/>
      <c r="S50" s="28"/>
      <c r="T50" s="27"/>
      <c r="U50" s="26"/>
      <c r="V50" s="31"/>
      <c r="W50" s="30"/>
      <c r="X50" s="30"/>
      <c r="Y50" s="29"/>
      <c r="Z50" s="31"/>
      <c r="AA50" s="30"/>
      <c r="AB50" s="30"/>
      <c r="AC50" s="29"/>
      <c r="AD50" s="31"/>
      <c r="AE50" s="30"/>
      <c r="AF50" s="30"/>
      <c r="AG50" s="29"/>
    </row>
    <row r="51" spans="1:33" ht="16.5" x14ac:dyDescent="0.3">
      <c r="A51" s="179">
        <f>COUNT(A$16:$A50)+1</f>
        <v>33</v>
      </c>
      <c r="B51" s="156"/>
      <c r="C51" s="39"/>
      <c r="D51" s="51"/>
      <c r="E51" s="50"/>
      <c r="F51" s="50"/>
      <c r="G51" s="37"/>
      <c r="H51" s="36"/>
      <c r="I51" s="35"/>
      <c r="J51" s="34"/>
      <c r="K51" s="33"/>
      <c r="L51" s="33"/>
      <c r="M51" s="33"/>
      <c r="N51" s="33"/>
      <c r="O51" s="33"/>
      <c r="P51" s="33"/>
      <c r="Q51" s="29"/>
      <c r="R51" s="49"/>
      <c r="S51" s="28" t="str">
        <f>IF(COUNTIF(Y51:AG51,"I")=0,"",COUNTIF(Y51:AG51,"I"))</f>
        <v/>
      </c>
      <c r="T51" s="27" t="str">
        <f>IF(COUNTIF(Y51:AG51,"N")=0,"",COUNTIF(Y51:AG51,"N"))</f>
        <v/>
      </c>
      <c r="U51" s="26" t="str">
        <f>IFERROR(S51/SUM(S51+T51)%,"")</f>
        <v/>
      </c>
      <c r="V51" s="31"/>
      <c r="W51" s="30"/>
      <c r="X51" s="30"/>
      <c r="Y51" s="29"/>
      <c r="Z51" s="31"/>
      <c r="AA51" s="30"/>
      <c r="AB51" s="30"/>
      <c r="AC51" s="29"/>
      <c r="AD51" s="31"/>
      <c r="AE51" s="30"/>
      <c r="AF51" s="30"/>
      <c r="AG51" s="29"/>
    </row>
    <row r="52" spans="1:33" ht="16.5" x14ac:dyDescent="0.3">
      <c r="A52" s="179">
        <f>COUNT(A$16:$A51)+1</f>
        <v>34</v>
      </c>
      <c r="B52" s="158" t="s">
        <v>15</v>
      </c>
      <c r="C52" s="48"/>
      <c r="D52" s="47"/>
      <c r="E52" s="41"/>
      <c r="F52" s="41"/>
      <c r="G52" s="46"/>
      <c r="H52" s="45"/>
      <c r="I52" s="44"/>
      <c r="J52" s="42"/>
      <c r="K52" s="41"/>
      <c r="L52" s="41"/>
      <c r="M52" s="41"/>
      <c r="N52" s="41"/>
      <c r="O52" s="41"/>
      <c r="P52" s="41"/>
      <c r="Q52" s="40"/>
      <c r="R52" s="43"/>
      <c r="S52" s="42"/>
      <c r="T52" s="41"/>
      <c r="U52" s="40"/>
      <c r="V52" s="31"/>
      <c r="W52" s="30"/>
      <c r="X52" s="30"/>
      <c r="Y52" s="40"/>
      <c r="Z52" s="31"/>
      <c r="AA52" s="30"/>
      <c r="AB52" s="30"/>
      <c r="AC52" s="40"/>
      <c r="AD52" s="31"/>
      <c r="AE52" s="30"/>
      <c r="AF52" s="30"/>
      <c r="AG52" s="40"/>
    </row>
    <row r="53" spans="1:33" ht="16.5" x14ac:dyDescent="0.3">
      <c r="A53" s="179">
        <f>COUNT(A$16:$A52)+1</f>
        <v>35</v>
      </c>
      <c r="B53" s="156"/>
      <c r="C53" s="39"/>
      <c r="D53" s="38"/>
      <c r="E53" s="38"/>
      <c r="F53" s="38"/>
      <c r="G53" s="37"/>
      <c r="H53" s="36"/>
      <c r="I53" s="35"/>
      <c r="J53" s="34"/>
      <c r="K53" s="33"/>
      <c r="L53" s="33"/>
      <c r="M53" s="33"/>
      <c r="N53" s="33"/>
      <c r="O53" s="33"/>
      <c r="P53" s="33"/>
      <c r="Q53" s="29"/>
      <c r="R53" s="32"/>
      <c r="S53" s="28" t="str">
        <f t="shared" ref="S53:S59" si="6">IF(COUNTIF(Y53:AG53,"I")=0,"",COUNTIF(Y53:AG53,"I"))</f>
        <v/>
      </c>
      <c r="T53" s="27" t="str">
        <f t="shared" ref="T53:T59" si="7">IF(COUNTIF(Y53:AG53,"N")=0,"",COUNTIF(Y53:AG53,"N"))</f>
        <v/>
      </c>
      <c r="U53" s="26" t="str">
        <f t="shared" ref="U53:U59" si="8">IFERROR(S53/SUM(S53+T53)%,"")</f>
        <v/>
      </c>
      <c r="V53" s="31"/>
      <c r="W53" s="30"/>
      <c r="X53" s="30"/>
      <c r="Y53" s="29"/>
      <c r="Z53" s="31"/>
      <c r="AA53" s="30"/>
      <c r="AB53" s="30"/>
      <c r="AC53" s="29"/>
      <c r="AD53" s="31"/>
      <c r="AE53" s="30"/>
      <c r="AF53" s="30"/>
      <c r="AG53" s="29"/>
    </row>
    <row r="54" spans="1:33" ht="16.5" x14ac:dyDescent="0.3">
      <c r="A54" s="179">
        <f>COUNT(A$16:$A53)+1</f>
        <v>36</v>
      </c>
      <c r="B54" s="156" t="s">
        <v>14</v>
      </c>
      <c r="C54" s="39"/>
      <c r="D54" s="38"/>
      <c r="E54" s="38"/>
      <c r="F54" s="38"/>
      <c r="G54" s="37"/>
      <c r="H54" s="36"/>
      <c r="I54" s="35"/>
      <c r="J54" s="34"/>
      <c r="K54" s="33"/>
      <c r="L54" s="33"/>
      <c r="M54" s="33"/>
      <c r="N54" s="33"/>
      <c r="O54" s="33"/>
      <c r="P54" s="33"/>
      <c r="Q54" s="29"/>
      <c r="R54" s="32"/>
      <c r="S54" s="28" t="str">
        <f t="shared" si="6"/>
        <v/>
      </c>
      <c r="T54" s="27" t="str">
        <f t="shared" si="7"/>
        <v/>
      </c>
      <c r="U54" s="26" t="str">
        <f t="shared" si="8"/>
        <v/>
      </c>
      <c r="V54" s="31"/>
      <c r="W54" s="30"/>
      <c r="X54" s="30"/>
      <c r="Y54" s="29"/>
      <c r="Z54" s="31"/>
      <c r="AA54" s="30"/>
      <c r="AB54" s="30"/>
      <c r="AC54" s="29"/>
      <c r="AD54" s="31"/>
      <c r="AE54" s="30"/>
      <c r="AF54" s="30"/>
      <c r="AG54" s="29"/>
    </row>
    <row r="55" spans="1:33" ht="16.5" x14ac:dyDescent="0.3">
      <c r="A55" s="179">
        <f>COUNT(A$16:$A54)+1</f>
        <v>37</v>
      </c>
      <c r="B55" s="156"/>
      <c r="C55" s="39"/>
      <c r="D55" s="38"/>
      <c r="E55" s="38"/>
      <c r="F55" s="38"/>
      <c r="G55" s="37"/>
      <c r="H55" s="36"/>
      <c r="I55" s="35"/>
      <c r="J55" s="34"/>
      <c r="K55" s="33"/>
      <c r="L55" s="33"/>
      <c r="M55" s="33"/>
      <c r="N55" s="33"/>
      <c r="O55" s="33"/>
      <c r="P55" s="33"/>
      <c r="Q55" s="29"/>
      <c r="R55" s="32"/>
      <c r="S55" s="28" t="str">
        <f t="shared" si="6"/>
        <v/>
      </c>
      <c r="T55" s="27" t="str">
        <f t="shared" si="7"/>
        <v/>
      </c>
      <c r="U55" s="26" t="str">
        <f t="shared" si="8"/>
        <v/>
      </c>
      <c r="V55" s="31"/>
      <c r="W55" s="30"/>
      <c r="X55" s="30"/>
      <c r="Y55" s="29"/>
      <c r="Z55" s="31"/>
      <c r="AA55" s="30"/>
      <c r="AB55" s="30"/>
      <c r="AC55" s="29"/>
      <c r="AD55" s="31"/>
      <c r="AE55" s="30"/>
      <c r="AF55" s="30"/>
      <c r="AG55" s="29"/>
    </row>
    <row r="56" spans="1:33" ht="16.5" x14ac:dyDescent="0.3">
      <c r="A56" s="179">
        <f>COUNT(A$16:$A55)+1</f>
        <v>38</v>
      </c>
      <c r="B56" s="156" t="s">
        <v>14</v>
      </c>
      <c r="C56" s="39"/>
      <c r="D56" s="38"/>
      <c r="E56" s="38"/>
      <c r="F56" s="38"/>
      <c r="G56" s="37"/>
      <c r="H56" s="36"/>
      <c r="I56" s="35"/>
      <c r="J56" s="34"/>
      <c r="K56" s="33"/>
      <c r="L56" s="33"/>
      <c r="M56" s="33"/>
      <c r="N56" s="33"/>
      <c r="O56" s="33"/>
      <c r="P56" s="33"/>
      <c r="Q56" s="29"/>
      <c r="R56" s="32"/>
      <c r="S56" s="28" t="str">
        <f t="shared" si="6"/>
        <v/>
      </c>
      <c r="T56" s="27" t="str">
        <f t="shared" si="7"/>
        <v/>
      </c>
      <c r="U56" s="26" t="str">
        <f t="shared" si="8"/>
        <v/>
      </c>
      <c r="V56" s="31"/>
      <c r="W56" s="30"/>
      <c r="X56" s="30"/>
      <c r="Y56" s="29"/>
      <c r="Z56" s="31"/>
      <c r="AA56" s="30"/>
      <c r="AB56" s="30"/>
      <c r="AC56" s="29"/>
      <c r="AD56" s="31"/>
      <c r="AE56" s="30"/>
      <c r="AF56" s="30"/>
      <c r="AG56" s="29"/>
    </row>
    <row r="57" spans="1:33" ht="16.5" x14ac:dyDescent="0.3">
      <c r="A57" s="179">
        <f>COUNT(A$16:$A56)+1</f>
        <v>39</v>
      </c>
      <c r="B57" s="156"/>
      <c r="C57" s="39"/>
      <c r="D57" s="38"/>
      <c r="E57" s="38"/>
      <c r="F57" s="38"/>
      <c r="G57" s="37"/>
      <c r="H57" s="36"/>
      <c r="I57" s="35"/>
      <c r="J57" s="34"/>
      <c r="K57" s="33"/>
      <c r="L57" s="33"/>
      <c r="M57" s="33"/>
      <c r="N57" s="33"/>
      <c r="O57" s="33"/>
      <c r="P57" s="33"/>
      <c r="Q57" s="29"/>
      <c r="R57" s="32"/>
      <c r="S57" s="28" t="str">
        <f t="shared" si="6"/>
        <v/>
      </c>
      <c r="T57" s="27" t="str">
        <f t="shared" si="7"/>
        <v/>
      </c>
      <c r="U57" s="26" t="str">
        <f t="shared" si="8"/>
        <v/>
      </c>
      <c r="V57" s="31"/>
      <c r="W57" s="30"/>
      <c r="X57" s="30"/>
      <c r="Y57" s="29"/>
      <c r="Z57" s="31"/>
      <c r="AA57" s="30"/>
      <c r="AB57" s="30"/>
      <c r="AC57" s="29"/>
      <c r="AD57" s="31"/>
      <c r="AE57" s="30"/>
      <c r="AF57" s="30"/>
      <c r="AG57" s="29"/>
    </row>
    <row r="58" spans="1:33" ht="16.5" x14ac:dyDescent="0.3">
      <c r="A58" s="179">
        <f>COUNT(A$16:$A57)+1</f>
        <v>40</v>
      </c>
      <c r="B58" s="159" t="s">
        <v>14</v>
      </c>
      <c r="C58" s="39"/>
      <c r="D58" s="38"/>
      <c r="E58" s="38"/>
      <c r="F58" s="38"/>
      <c r="G58" s="37"/>
      <c r="H58" s="36"/>
      <c r="I58" s="35"/>
      <c r="J58" s="34"/>
      <c r="K58" s="33"/>
      <c r="L58" s="33"/>
      <c r="M58" s="33"/>
      <c r="N58" s="33"/>
      <c r="O58" s="33"/>
      <c r="P58" s="33"/>
      <c r="Q58" s="29"/>
      <c r="R58" s="32"/>
      <c r="S58" s="28" t="str">
        <f t="shared" si="6"/>
        <v/>
      </c>
      <c r="T58" s="27" t="str">
        <f t="shared" si="7"/>
        <v/>
      </c>
      <c r="U58" s="26" t="str">
        <f t="shared" si="8"/>
        <v/>
      </c>
      <c r="V58" s="31"/>
      <c r="W58" s="30"/>
      <c r="X58" s="30"/>
      <c r="Y58" s="29"/>
      <c r="Z58" s="31"/>
      <c r="AA58" s="30"/>
      <c r="AB58" s="30"/>
      <c r="AC58" s="29"/>
      <c r="AD58" s="31"/>
      <c r="AE58" s="30"/>
      <c r="AF58" s="30"/>
      <c r="AG58" s="29"/>
    </row>
    <row r="59" spans="1:33" ht="17.25" thickBot="1" x14ac:dyDescent="0.35">
      <c r="A59" s="179">
        <f>COUNT(A$16:$A58)+1</f>
        <v>41</v>
      </c>
      <c r="B59" s="160"/>
      <c r="C59" s="25"/>
      <c r="D59" s="24"/>
      <c r="E59" s="24"/>
      <c r="F59" s="24"/>
      <c r="G59" s="23"/>
      <c r="H59" s="22"/>
      <c r="I59" s="21"/>
      <c r="J59" s="20"/>
      <c r="K59" s="19"/>
      <c r="L59" s="19"/>
      <c r="M59" s="19"/>
      <c r="N59" s="19"/>
      <c r="O59" s="19"/>
      <c r="P59" s="19"/>
      <c r="Q59" s="15"/>
      <c r="R59" s="18"/>
      <c r="S59" s="14" t="str">
        <f t="shared" si="6"/>
        <v/>
      </c>
      <c r="T59" s="13" t="str">
        <f t="shared" si="7"/>
        <v/>
      </c>
      <c r="U59" s="12" t="str">
        <f t="shared" si="8"/>
        <v/>
      </c>
      <c r="V59" s="17"/>
      <c r="W59" s="16"/>
      <c r="X59" s="16"/>
      <c r="Y59" s="15"/>
      <c r="Z59" s="17"/>
      <c r="AA59" s="16"/>
      <c r="AB59" s="16"/>
      <c r="AC59" s="15"/>
      <c r="AD59" s="17"/>
      <c r="AE59" s="16"/>
      <c r="AF59" s="16"/>
      <c r="AG59" s="15"/>
    </row>
    <row r="60" spans="1:33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spans="1:33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</row>
    <row r="62" spans="1:33" ht="18" x14ac:dyDescent="0.25">
      <c r="A62" s="6" t="s">
        <v>10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</row>
    <row r="63" spans="1:33" ht="18" x14ac:dyDescent="0.25">
      <c r="A63" s="11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</row>
    <row r="64" spans="1:33" ht="18" x14ac:dyDescent="0.25">
      <c r="A64" s="9" t="s">
        <v>9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</row>
    <row r="65" spans="1:33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</row>
    <row r="66" spans="1:33" x14ac:dyDescent="0.2">
      <c r="A66" s="6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</row>
    <row r="67" spans="1:33" ht="15.7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</row>
    <row r="68" spans="1:33" x14ac:dyDescent="0.2">
      <c r="B68" s="2" t="s">
        <v>215</v>
      </c>
      <c r="C68" s="2"/>
      <c r="D68" s="2"/>
      <c r="E68" s="3"/>
    </row>
    <row r="69" spans="1:33" x14ac:dyDescent="0.2">
      <c r="B69" s="2" t="s">
        <v>8</v>
      </c>
      <c r="C69" s="2"/>
      <c r="D69" s="2"/>
      <c r="E69" s="3"/>
    </row>
    <row r="70" spans="1:33" x14ac:dyDescent="0.2">
      <c r="B70" s="3" t="s">
        <v>7</v>
      </c>
      <c r="C70" s="3"/>
      <c r="D70" s="3"/>
      <c r="E70" s="3"/>
    </row>
    <row r="71" spans="1:33" x14ac:dyDescent="0.2">
      <c r="B71" s="2" t="s">
        <v>6</v>
      </c>
      <c r="C71" s="2"/>
      <c r="D71" s="2"/>
      <c r="E71" s="3"/>
    </row>
    <row r="72" spans="1:33" x14ac:dyDescent="0.2">
      <c r="B72" s="3" t="s">
        <v>5</v>
      </c>
      <c r="C72" s="3"/>
      <c r="D72" s="3"/>
      <c r="E72" s="3"/>
    </row>
    <row r="73" spans="1:33" x14ac:dyDescent="0.2">
      <c r="B73" s="3" t="s">
        <v>4</v>
      </c>
      <c r="C73" s="3"/>
      <c r="D73" s="3"/>
      <c r="E73" s="3"/>
    </row>
    <row r="74" spans="1:33" x14ac:dyDescent="0.2">
      <c r="B74" s="2" t="s">
        <v>3</v>
      </c>
      <c r="C74" s="2"/>
      <c r="D74" s="2"/>
      <c r="E74" s="3"/>
    </row>
    <row r="75" spans="1:33" x14ac:dyDescent="0.2">
      <c r="B75" s="3" t="s">
        <v>2</v>
      </c>
      <c r="C75" s="3"/>
      <c r="D75" s="3"/>
      <c r="E75" s="3"/>
    </row>
    <row r="76" spans="1:33" x14ac:dyDescent="0.2">
      <c r="B76" s="2" t="s">
        <v>1</v>
      </c>
      <c r="C76" s="2"/>
      <c r="D76" s="2"/>
      <c r="E76" s="3"/>
    </row>
    <row r="77" spans="1:33" x14ac:dyDescent="0.2">
      <c r="B77" s="2" t="s">
        <v>0</v>
      </c>
      <c r="C77" s="2"/>
    </row>
  </sheetData>
  <mergeCells count="7">
    <mergeCell ref="AD11:AE11"/>
    <mergeCell ref="J11:N15"/>
    <mergeCell ref="O11:O15"/>
    <mergeCell ref="P11:P15"/>
    <mergeCell ref="Q11:Q15"/>
    <mergeCell ref="V11:W11"/>
    <mergeCell ref="Z11:AA11"/>
  </mergeCells>
  <dataValidations count="9">
    <dataValidation type="list" allowBlank="1" showInputMessage="1" showErrorMessage="1" sqref="I53:I59 I29:I51 I18:I27" xr:uid="{FEE90808-42E4-47B0-93E3-91A98CCD7F0E}">
      <formula1>$AS$1:$AS$30</formula1>
    </dataValidation>
    <dataValidation type="list" allowBlank="1" showInputMessage="1" showErrorMessage="1" sqref="AG53:AG59 Q53:Q59 Y53:Y59 AC18:AC27 Y18:Y27 AG18:AG27 Q18:Q27 O18:O27 O53:O59 AC53:AC59 O29:O51 AG29:AG51 AC29:AC51 Q29:Q51 Y29:Y51" xr:uid="{C4C3BBC9-AF51-4015-8827-D0CBB5118530}">
      <formula1>$AP$1:$AR$1</formula1>
    </dataValidation>
    <dataValidation type="list" allowBlank="1" showInputMessage="1" showErrorMessage="1" sqref="N53:N59 N18:N27 N29:N51" xr:uid="{9004EDC5-533E-4A29-83D5-45FBD49EA301}">
      <formula1>$N$16</formula1>
    </dataValidation>
    <dataValidation type="list" allowBlank="1" showInputMessage="1" showErrorMessage="1" sqref="M18:M27 M53:M59 M29:M51" xr:uid="{88E7DF39-4682-4108-A41C-9248FEE6113B}">
      <formula1>$M$16</formula1>
    </dataValidation>
    <dataValidation type="list" allowBlank="1" showInputMessage="1" showErrorMessage="1" sqref="L18:L27 L53:L59 L29:L51" xr:uid="{E48780EF-13DE-4E89-BB64-9A2B7D855E23}">
      <formula1>$L$16</formula1>
    </dataValidation>
    <dataValidation type="list" allowBlank="1" showInputMessage="1" showErrorMessage="1" sqref="K53:K59 K18:K27 K29:K51" xr:uid="{04AAB5AA-1C5F-4DF5-BE2E-D8E6F05F1DA5}">
      <formula1>$K$16</formula1>
    </dataValidation>
    <dataValidation type="list" allowBlank="1" showInputMessage="1" showErrorMessage="1" sqref="J18:J27 J53:J59 J29:J51" xr:uid="{A6847208-8D3B-4A9D-8FB3-681B1E3D40AC}">
      <formula1>$J$16</formula1>
    </dataValidation>
    <dataValidation type="list" allowBlank="1" showInputMessage="1" showErrorMessage="1" sqref="P53:P59 P18:P27 P29:P51" xr:uid="{AB89FF03-DB96-4380-9824-3085D87CDFF3}">
      <formula1>$AM$1:$AO$1</formula1>
    </dataValidation>
    <dataValidation type="list" allowBlank="1" showInputMessage="1" showErrorMessage="1" sqref="C18:C27 C53:C59 C29:C51" xr:uid="{2FAFCB01-5872-4AD0-99B0-5133B695BDD2}">
      <formula1>$AW$1:$AW$14</formula1>
    </dataValidation>
  </dataValidations>
  <hyperlinks>
    <hyperlink ref="R8" r:id="rId1" xr:uid="{5EAEC95F-37BA-43B2-A142-A5B9625C0CB1}"/>
    <hyperlink ref="AH1" location="TARTALOM!A1" display=" &lt; Tartalom" xr:uid="{1EF5798B-954E-4B96-BF14-2E179EB63658}"/>
    <hyperlink ref="G1" location="TARTALOM!A1" display=" &lt; Tartalom" xr:uid="{1C7812C2-A75E-4B38-83E2-C360EBF645E3}"/>
  </hyperlinks>
  <pageMargins left="0.70866141732283472" right="0.70866141732283472" top="0.70866141732283472" bottom="0.70866141732283472" header="0.51181102362204722" footer="0.51181102362204722"/>
  <pageSetup paperSize="9" scale="64" orientation="portrait" r:id="rId2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6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W75"/>
  <sheetViews>
    <sheetView showGridLines="0" zoomScaleNormal="100" workbookViewId="0"/>
  </sheetViews>
  <sheetFormatPr defaultRowHeight="12.75" x14ac:dyDescent="0.2"/>
  <cols>
    <col min="1" max="1" width="6.375" style="1" customWidth="1"/>
    <col min="2" max="2" width="40" style="1" customWidth="1"/>
    <col min="3" max="3" width="13.625" style="1" customWidth="1"/>
    <col min="4" max="4" width="13.5" style="1" customWidth="1"/>
    <col min="5" max="6" width="15.25" style="1" customWidth="1"/>
    <col min="7" max="8" width="8.75" style="1" customWidth="1"/>
    <col min="9" max="9" width="10.875" style="1" customWidth="1"/>
    <col min="10" max="10" width="4.75" style="1" customWidth="1"/>
    <col min="11" max="14" width="3.625" style="1" customWidth="1"/>
    <col min="15" max="15" width="9.875" style="1" customWidth="1"/>
    <col min="16" max="17" width="10.875" style="1" customWidth="1"/>
    <col min="18" max="18" width="15.25" style="1" customWidth="1"/>
    <col min="19" max="21" width="10.875" style="1" customWidth="1"/>
    <col min="22" max="22" width="9.25" style="1" customWidth="1"/>
    <col min="23" max="23" width="21.5" style="1" customWidth="1"/>
    <col min="24" max="24" width="3.375" style="1" customWidth="1"/>
    <col min="25" max="25" width="10.875" style="1" customWidth="1"/>
    <col min="26" max="26" width="9.25" style="1" customWidth="1"/>
    <col min="27" max="27" width="21.5" style="1" customWidth="1"/>
    <col min="28" max="28" width="3.375" style="1" customWidth="1"/>
    <col min="29" max="29" width="10.875" style="1" customWidth="1"/>
    <col min="30" max="30" width="9.25" style="1" customWidth="1"/>
    <col min="31" max="31" width="21.5" style="1" customWidth="1"/>
    <col min="32" max="32" width="3.375" style="1" customWidth="1"/>
    <col min="33" max="33" width="10.875" style="1" customWidth="1"/>
    <col min="34" max="34" width="8.875" style="1" bestFit="1" customWidth="1"/>
    <col min="35" max="35" width="9" style="1"/>
    <col min="36" max="36" width="8.5" style="1" customWidth="1"/>
    <col min="37" max="16384" width="9" style="1"/>
  </cols>
  <sheetData>
    <row r="1" spans="1:49" ht="16.5" x14ac:dyDescent="0.3">
      <c r="A1" s="107" t="s">
        <v>278</v>
      </c>
      <c r="B1" s="93"/>
      <c r="C1" s="93"/>
      <c r="D1" s="93"/>
      <c r="E1" s="93"/>
      <c r="F1" s="93"/>
      <c r="G1" s="205" t="s">
        <v>129</v>
      </c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109" t="s">
        <v>129</v>
      </c>
      <c r="AK1" s="108" t="s">
        <v>128</v>
      </c>
      <c r="AL1" s="108" t="s">
        <v>26</v>
      </c>
      <c r="AM1" s="108" t="s">
        <v>17</v>
      </c>
      <c r="AN1" s="108" t="s">
        <v>26</v>
      </c>
      <c r="AO1" s="108" t="s">
        <v>29</v>
      </c>
      <c r="AP1" s="108" t="s">
        <v>16</v>
      </c>
      <c r="AQ1" s="108" t="s">
        <v>11</v>
      </c>
      <c r="AR1" s="108" t="s">
        <v>49</v>
      </c>
      <c r="AS1" s="1" t="s">
        <v>127</v>
      </c>
      <c r="AV1" s="1" t="s">
        <v>126</v>
      </c>
      <c r="AW1" s="1" t="s">
        <v>30</v>
      </c>
    </row>
    <row r="2" spans="1:49" ht="14.25" customHeight="1" x14ac:dyDescent="0.3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106"/>
      <c r="AS2" s="1" t="s">
        <v>30</v>
      </c>
      <c r="AV2" s="1" t="s">
        <v>125</v>
      </c>
      <c r="AW2" s="1" t="s">
        <v>56</v>
      </c>
    </row>
    <row r="3" spans="1:49" ht="16.5" x14ac:dyDescent="0.3">
      <c r="A3" s="107" t="s">
        <v>210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106"/>
      <c r="AS3" s="1" t="s">
        <v>41</v>
      </c>
      <c r="AV3" s="1" t="s">
        <v>123</v>
      </c>
      <c r="AW3" s="1" t="s">
        <v>38</v>
      </c>
    </row>
    <row r="4" spans="1:49" ht="18" customHeight="1" thickBot="1" x14ac:dyDescent="0.25">
      <c r="A4" s="101" t="str">
        <f>CONCATENATE("Ügyfél:   ",Alapa!$C$17)</f>
        <v xml:space="preserve">Ügyfél:   </v>
      </c>
      <c r="B4" s="102"/>
      <c r="C4" s="100" t="s">
        <v>122</v>
      </c>
      <c r="D4" s="105"/>
      <c r="E4" s="103"/>
      <c r="F4" s="102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S4" s="1" t="s">
        <v>124</v>
      </c>
      <c r="AV4" s="1" t="s">
        <v>121</v>
      </c>
      <c r="AW4" s="1" t="s">
        <v>22</v>
      </c>
    </row>
    <row r="5" spans="1:49" ht="15.75" customHeight="1" thickBot="1" x14ac:dyDescent="0.35">
      <c r="A5" s="101" t="str">
        <f>CONCATENATE("Fordulónap: ",Alapa!$C$12)</f>
        <v xml:space="preserve">Fordulónap: </v>
      </c>
      <c r="B5" s="97"/>
      <c r="C5" s="100" t="s">
        <v>120</v>
      </c>
      <c r="D5" s="98" t="e">
        <f>VLOOKUP(AI5,Alapa!$G$2:$H$22,2)</f>
        <v>#N/A</v>
      </c>
      <c r="E5" s="98" t="s">
        <v>119</v>
      </c>
      <c r="F5" s="144" t="str">
        <f>IF(Alapa!$N$2=0," ",Alapa!$N$2)</f>
        <v xml:space="preserve"> 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6" t="s">
        <v>118</v>
      </c>
      <c r="AI5" s="95">
        <v>1</v>
      </c>
      <c r="AS5" s="1" t="s">
        <v>12</v>
      </c>
      <c r="AV5" s="1" t="s">
        <v>116</v>
      </c>
      <c r="AW5" s="1" t="s">
        <v>33</v>
      </c>
    </row>
    <row r="6" spans="1:49" ht="16.5" x14ac:dyDescent="0.3">
      <c r="A6" s="30"/>
      <c r="B6" s="30"/>
      <c r="C6" s="30"/>
      <c r="D6" s="30"/>
      <c r="E6" s="30"/>
      <c r="F6" s="30"/>
      <c r="G6" s="30"/>
      <c r="H6" s="30"/>
      <c r="I6" s="94"/>
      <c r="J6" s="30"/>
      <c r="K6" s="30"/>
      <c r="L6" s="30"/>
      <c r="M6" s="30"/>
      <c r="N6" s="30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S6" s="1" t="s">
        <v>117</v>
      </c>
      <c r="AV6" s="1" t="s">
        <v>114</v>
      </c>
      <c r="AW6" s="1" t="s">
        <v>27</v>
      </c>
    </row>
    <row r="7" spans="1:49" x14ac:dyDescent="0.2">
      <c r="A7" s="92" t="s">
        <v>113</v>
      </c>
      <c r="B7" s="93" t="s">
        <v>256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S7" s="1" t="s">
        <v>115</v>
      </c>
      <c r="AV7" s="1" t="s">
        <v>111</v>
      </c>
      <c r="AW7" s="1" t="s">
        <v>168</v>
      </c>
    </row>
    <row r="8" spans="1:49" ht="15.75" x14ac:dyDescent="0.25">
      <c r="A8" s="92" t="s">
        <v>109</v>
      </c>
      <c r="B8" s="93" t="s">
        <v>257</v>
      </c>
      <c r="C8" s="93"/>
      <c r="D8" s="93"/>
      <c r="E8" s="93"/>
      <c r="F8" s="93"/>
      <c r="G8" s="93"/>
      <c r="H8" s="186" t="s">
        <v>261</v>
      </c>
      <c r="I8" s="93"/>
      <c r="J8" s="93"/>
      <c r="K8" s="93"/>
      <c r="L8" s="93"/>
      <c r="M8" s="93"/>
      <c r="N8" s="93"/>
      <c r="O8" s="93"/>
      <c r="P8" s="93"/>
      <c r="Q8" s="93"/>
      <c r="R8" s="185" t="s">
        <v>260</v>
      </c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S8" s="1" t="s">
        <v>112</v>
      </c>
      <c r="AV8" s="1" t="s">
        <v>107</v>
      </c>
      <c r="AW8" s="1" t="s">
        <v>110</v>
      </c>
    </row>
    <row r="9" spans="1:49" x14ac:dyDescent="0.2">
      <c r="A9" s="92" t="s">
        <v>105</v>
      </c>
      <c r="B9" s="5" t="s">
        <v>104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S9" s="1" t="s">
        <v>169</v>
      </c>
      <c r="AV9" s="1" t="s">
        <v>102</v>
      </c>
      <c r="AW9" s="1" t="s">
        <v>106</v>
      </c>
    </row>
    <row r="10" spans="1:49" ht="16.5" thickBot="1" x14ac:dyDescent="0.3">
      <c r="A10" s="91"/>
      <c r="B10" s="89"/>
      <c r="C10" s="147" t="s">
        <v>223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90"/>
      <c r="S10" s="93"/>
      <c r="T10" s="175" t="s">
        <v>259</v>
      </c>
      <c r="U10" s="89"/>
      <c r="V10" s="183" t="s">
        <v>258</v>
      </c>
      <c r="W10" s="89"/>
      <c r="X10" s="89"/>
      <c r="Y10" s="89"/>
      <c r="Z10" s="176" t="s">
        <v>255</v>
      </c>
      <c r="AA10" s="89"/>
      <c r="AB10" s="89"/>
      <c r="AC10" s="89"/>
      <c r="AD10" s="93"/>
      <c r="AE10" s="89"/>
      <c r="AF10" s="89"/>
      <c r="AG10" s="89"/>
      <c r="AS10" s="1" t="s">
        <v>224</v>
      </c>
      <c r="AV10" s="1" t="s">
        <v>99</v>
      </c>
      <c r="AW10" s="1" t="s">
        <v>247</v>
      </c>
    </row>
    <row r="11" spans="1:49" s="57" customFormat="1" ht="82.5" x14ac:dyDescent="0.2">
      <c r="A11" s="136"/>
      <c r="B11" s="162" t="s">
        <v>362</v>
      </c>
      <c r="C11" s="137"/>
      <c r="D11" s="139"/>
      <c r="E11" s="139" t="s">
        <v>98</v>
      </c>
      <c r="F11" s="139"/>
      <c r="G11" s="139"/>
      <c r="H11" s="140"/>
      <c r="I11" s="199" t="s">
        <v>97</v>
      </c>
      <c r="J11" s="340" t="s">
        <v>214</v>
      </c>
      <c r="K11" s="341"/>
      <c r="L11" s="341"/>
      <c r="M11" s="341"/>
      <c r="N11" s="341"/>
      <c r="O11" s="344" t="s">
        <v>96</v>
      </c>
      <c r="P11" s="341" t="s">
        <v>216</v>
      </c>
      <c r="Q11" s="346" t="s">
        <v>366</v>
      </c>
      <c r="R11" s="202" t="s">
        <v>95</v>
      </c>
      <c r="S11" s="87" t="s">
        <v>220</v>
      </c>
      <c r="T11" s="86" t="s">
        <v>221</v>
      </c>
      <c r="U11" s="85" t="s">
        <v>91</v>
      </c>
      <c r="V11" s="338" t="s">
        <v>94</v>
      </c>
      <c r="W11" s="339"/>
      <c r="X11" s="88"/>
      <c r="Y11" s="85" t="s">
        <v>92</v>
      </c>
      <c r="Z11" s="338" t="s">
        <v>93</v>
      </c>
      <c r="AA11" s="339"/>
      <c r="AB11" s="88"/>
      <c r="AC11" s="85" t="s">
        <v>92</v>
      </c>
      <c r="AD11" s="338" t="s">
        <v>254</v>
      </c>
      <c r="AE11" s="339"/>
      <c r="AF11" s="88"/>
      <c r="AG11" s="85" t="s">
        <v>92</v>
      </c>
      <c r="AS11" s="1" t="s">
        <v>108</v>
      </c>
      <c r="AV11" s="1" t="s">
        <v>89</v>
      </c>
      <c r="AW11" s="1" t="s">
        <v>248</v>
      </c>
    </row>
    <row r="12" spans="1:49" s="57" customFormat="1" ht="16.5" x14ac:dyDescent="0.2">
      <c r="A12" s="78" t="s">
        <v>365</v>
      </c>
      <c r="B12" s="138"/>
      <c r="C12" s="77"/>
      <c r="D12" s="76"/>
      <c r="E12" s="76"/>
      <c r="F12" s="76"/>
      <c r="G12" s="76"/>
      <c r="H12" s="76"/>
      <c r="I12" s="200"/>
      <c r="J12" s="342"/>
      <c r="K12" s="343"/>
      <c r="L12" s="343"/>
      <c r="M12" s="343"/>
      <c r="N12" s="343"/>
      <c r="O12" s="345"/>
      <c r="P12" s="343"/>
      <c r="Q12" s="347"/>
      <c r="R12" s="203"/>
      <c r="S12" s="166"/>
      <c r="T12" s="167"/>
      <c r="U12" s="168"/>
      <c r="V12" s="84" t="s">
        <v>88</v>
      </c>
      <c r="W12" s="83" t="s">
        <v>87</v>
      </c>
      <c r="X12" s="169"/>
      <c r="Y12" s="168" t="s">
        <v>75</v>
      </c>
      <c r="Z12" s="84" t="s">
        <v>88</v>
      </c>
      <c r="AA12" s="83" t="s">
        <v>87</v>
      </c>
      <c r="AB12" s="169"/>
      <c r="AC12" s="168" t="s">
        <v>75</v>
      </c>
      <c r="AD12" s="84" t="s">
        <v>88</v>
      </c>
      <c r="AE12" s="83" t="s">
        <v>87</v>
      </c>
      <c r="AF12" s="169"/>
      <c r="AG12" s="168" t="s">
        <v>75</v>
      </c>
      <c r="AS12" s="1" t="s">
        <v>103</v>
      </c>
      <c r="AV12" s="1"/>
      <c r="AW12" s="1" t="s">
        <v>101</v>
      </c>
    </row>
    <row r="13" spans="1:49" s="57" customFormat="1" ht="16.5" x14ac:dyDescent="0.2">
      <c r="A13" s="294"/>
      <c r="B13" s="295"/>
      <c r="C13" s="77"/>
      <c r="D13" s="76"/>
      <c r="E13" s="76"/>
      <c r="F13" s="76"/>
      <c r="G13" s="76"/>
      <c r="H13" s="76"/>
      <c r="I13" s="200"/>
      <c r="J13" s="342"/>
      <c r="K13" s="343"/>
      <c r="L13" s="343"/>
      <c r="M13" s="343"/>
      <c r="N13" s="343"/>
      <c r="O13" s="345"/>
      <c r="P13" s="343"/>
      <c r="Q13" s="347"/>
      <c r="R13" s="203"/>
      <c r="S13" s="163"/>
      <c r="T13" s="163"/>
      <c r="U13" s="163"/>
      <c r="V13" s="82"/>
      <c r="W13" s="81"/>
      <c r="X13" s="170"/>
      <c r="Y13" s="171"/>
      <c r="Z13" s="82"/>
      <c r="AA13" s="81"/>
      <c r="AB13" s="170"/>
      <c r="AC13" s="171"/>
      <c r="AD13" s="82"/>
      <c r="AE13" s="81"/>
      <c r="AF13" s="170"/>
      <c r="AG13" s="171"/>
      <c r="AS13" s="1" t="s">
        <v>100</v>
      </c>
      <c r="AV13" s="1"/>
      <c r="AW13" s="1" t="s">
        <v>19</v>
      </c>
    </row>
    <row r="14" spans="1:49" s="57" customFormat="1" ht="16.5" x14ac:dyDescent="0.2">
      <c r="A14" s="294"/>
      <c r="B14" s="295"/>
      <c r="C14" s="77"/>
      <c r="D14" s="76"/>
      <c r="E14" s="76"/>
      <c r="F14" s="76"/>
      <c r="G14" s="76"/>
      <c r="H14" s="76"/>
      <c r="I14" s="200"/>
      <c r="J14" s="342"/>
      <c r="K14" s="343"/>
      <c r="L14" s="343"/>
      <c r="M14" s="343"/>
      <c r="N14" s="343"/>
      <c r="O14" s="345"/>
      <c r="P14" s="343"/>
      <c r="Q14" s="347"/>
      <c r="R14" s="203"/>
      <c r="S14" s="80">
        <f>SUM(X13:AG13)</f>
        <v>0</v>
      </c>
      <c r="T14" s="79"/>
      <c r="U14" s="26" t="str">
        <f>IFERROR(S14/SUM(S14+T15)%,"")</f>
        <v/>
      </c>
      <c r="V14" s="74"/>
      <c r="W14" s="70"/>
      <c r="X14" s="65" t="s">
        <v>16</v>
      </c>
      <c r="Y14" s="64">
        <f>COUNTIF(Y18:Y57,"I")</f>
        <v>0</v>
      </c>
      <c r="Z14" s="74"/>
      <c r="AA14" s="70"/>
      <c r="AB14" s="65" t="s">
        <v>16</v>
      </c>
      <c r="AC14" s="64">
        <f>COUNTIF(AC18:AC57,"I")</f>
        <v>0</v>
      </c>
      <c r="AD14" s="164"/>
      <c r="AE14" s="165"/>
      <c r="AF14" s="65" t="s">
        <v>16</v>
      </c>
      <c r="AG14" s="64">
        <f>COUNTIF(AG18:AG57,"I")</f>
        <v>0</v>
      </c>
      <c r="AS14" s="1"/>
      <c r="AV14" s="1"/>
      <c r="AW14" s="1" t="s">
        <v>13</v>
      </c>
    </row>
    <row r="15" spans="1:49" s="57" customFormat="1" ht="16.5" x14ac:dyDescent="0.3">
      <c r="A15" s="294"/>
      <c r="B15" s="295"/>
      <c r="C15" s="77"/>
      <c r="D15" s="76"/>
      <c r="E15" s="75"/>
      <c r="F15" s="75"/>
      <c r="G15" s="75"/>
      <c r="H15" s="75"/>
      <c r="I15" s="200"/>
      <c r="J15" s="342"/>
      <c r="K15" s="343"/>
      <c r="L15" s="343"/>
      <c r="M15" s="343"/>
      <c r="N15" s="343"/>
      <c r="O15" s="345"/>
      <c r="P15" s="343"/>
      <c r="Q15" s="347"/>
      <c r="R15" s="203"/>
      <c r="S15" s="73"/>
      <c r="T15" s="72">
        <f>SUM(X15:AG15)</f>
        <v>0</v>
      </c>
      <c r="U15" s="63"/>
      <c r="V15" s="73"/>
      <c r="W15" s="79"/>
      <c r="X15" s="65" t="s">
        <v>11</v>
      </c>
      <c r="Y15" s="64">
        <f>COUNTIF(Y18:Y57,"N")</f>
        <v>0</v>
      </c>
      <c r="Z15" s="73"/>
      <c r="AA15" s="83"/>
      <c r="AB15" s="65" t="s">
        <v>11</v>
      </c>
      <c r="AC15" s="64">
        <f>COUNTIF(AC18:AC57,"N")</f>
        <v>0</v>
      </c>
      <c r="AD15" s="73"/>
      <c r="AE15" s="83"/>
      <c r="AF15" s="65" t="s">
        <v>11</v>
      </c>
      <c r="AG15" s="64">
        <f>COUNTIF(AG18:AG57,"N")</f>
        <v>0</v>
      </c>
      <c r="AS15" s="1" t="s">
        <v>90</v>
      </c>
      <c r="AV15" s="1"/>
      <c r="AW15" s="1"/>
    </row>
    <row r="16" spans="1:49" s="57" customFormat="1" ht="16.5" x14ac:dyDescent="0.3">
      <c r="A16" s="71" t="s">
        <v>83</v>
      </c>
      <c r="B16" s="151" t="s">
        <v>82</v>
      </c>
      <c r="C16" s="112" t="s">
        <v>81</v>
      </c>
      <c r="D16" s="70" t="s">
        <v>80</v>
      </c>
      <c r="E16" s="70" t="s">
        <v>79</v>
      </c>
      <c r="F16" s="70" t="s">
        <v>78</v>
      </c>
      <c r="G16" s="184" t="s">
        <v>77</v>
      </c>
      <c r="H16" s="110" t="s">
        <v>76</v>
      </c>
      <c r="I16" s="201"/>
      <c r="J16" s="69" t="s">
        <v>32</v>
      </c>
      <c r="K16" s="68" t="s">
        <v>24</v>
      </c>
      <c r="L16" s="68" t="s">
        <v>21</v>
      </c>
      <c r="M16" s="68" t="s">
        <v>20</v>
      </c>
      <c r="N16" s="68" t="s">
        <v>18</v>
      </c>
      <c r="O16" s="68" t="s">
        <v>75</v>
      </c>
      <c r="P16" s="68" t="s">
        <v>74</v>
      </c>
      <c r="Q16" s="150" t="s">
        <v>75</v>
      </c>
      <c r="R16" s="203"/>
      <c r="S16" s="163"/>
      <c r="T16" s="163"/>
      <c r="U16" s="63"/>
      <c r="V16" s="67"/>
      <c r="W16" s="66"/>
      <c r="X16" s="65" t="s">
        <v>73</v>
      </c>
      <c r="Y16" s="64" t="str">
        <f>IFERROR((Y14/SUM(Y14+Y15)%),"")</f>
        <v/>
      </c>
      <c r="Z16" s="67"/>
      <c r="AA16" s="66"/>
      <c r="AB16" s="65" t="s">
        <v>73</v>
      </c>
      <c r="AC16" s="64" t="str">
        <f>IFERROR((AC14/SUM(AC14+AC15)%),"")</f>
        <v/>
      </c>
      <c r="AD16" s="67"/>
      <c r="AE16" s="66"/>
      <c r="AF16" s="65" t="s">
        <v>73</v>
      </c>
      <c r="AG16" s="64" t="str">
        <f>IFERROR((AG14/SUM(AG14+AG15)%),"")</f>
        <v/>
      </c>
      <c r="AS16" s="1" t="s">
        <v>86</v>
      </c>
      <c r="AW16" s="1"/>
    </row>
    <row r="17" spans="1:49" x14ac:dyDescent="0.2">
      <c r="A17" s="178">
        <f>COUNT(A$16:$A16)+1</f>
        <v>1</v>
      </c>
      <c r="B17" s="152" t="s">
        <v>71</v>
      </c>
      <c r="C17" s="62"/>
      <c r="D17" s="61"/>
      <c r="E17" s="61"/>
      <c r="F17" s="61"/>
      <c r="G17" s="61"/>
      <c r="H17" s="61"/>
      <c r="I17" s="58"/>
      <c r="J17" s="60"/>
      <c r="K17" s="59"/>
      <c r="L17" s="59"/>
      <c r="M17" s="59"/>
      <c r="N17" s="59"/>
      <c r="O17" s="59"/>
      <c r="P17" s="59"/>
      <c r="Q17" s="58"/>
      <c r="R17" s="204"/>
      <c r="S17" s="60"/>
      <c r="T17" s="59"/>
      <c r="U17" s="58"/>
      <c r="V17" s="60"/>
      <c r="W17" s="59"/>
      <c r="X17" s="59"/>
      <c r="Y17" s="58"/>
      <c r="Z17" s="60"/>
      <c r="AA17" s="59"/>
      <c r="AB17" s="59"/>
      <c r="AC17" s="58"/>
      <c r="AD17" s="60"/>
      <c r="AE17" s="59"/>
      <c r="AF17" s="59"/>
      <c r="AG17" s="58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1" t="s">
        <v>85</v>
      </c>
    </row>
    <row r="18" spans="1:49" ht="16.5" x14ac:dyDescent="0.3">
      <c r="A18" s="179">
        <f>COUNT(A$16:$A17)+1</f>
        <v>2</v>
      </c>
      <c r="B18" s="153" t="s">
        <v>69</v>
      </c>
      <c r="C18" s="39"/>
      <c r="D18" s="38"/>
      <c r="E18" s="38"/>
      <c r="F18" s="38"/>
      <c r="G18" s="37"/>
      <c r="H18" s="36"/>
      <c r="I18" s="35"/>
      <c r="J18" s="34"/>
      <c r="K18" s="33"/>
      <c r="L18" s="33"/>
      <c r="M18" s="33"/>
      <c r="N18" s="33"/>
      <c r="O18" s="33"/>
      <c r="P18" s="33"/>
      <c r="Q18" s="29"/>
      <c r="R18" s="49"/>
      <c r="S18" s="28" t="str">
        <f t="shared" ref="S18:S25" si="0">IF(COUNTIF(Y18:AG18,"I")=0,"",COUNTIF(Y18:AG18,"I"))</f>
        <v/>
      </c>
      <c r="T18" s="27" t="str">
        <f t="shared" ref="T18:T25" si="1">IF(COUNTIF(Y18:AG18,"N")=0,"",COUNTIF(Y18:AG18,"N"))</f>
        <v/>
      </c>
      <c r="U18" s="26" t="str">
        <f t="shared" ref="U18:U25" si="2">IFERROR(S18/SUM(S18+T18)%,"")</f>
        <v/>
      </c>
      <c r="V18" s="31"/>
      <c r="W18" s="30"/>
      <c r="X18" s="30"/>
      <c r="Y18" s="29"/>
      <c r="Z18" s="31"/>
      <c r="AA18" s="30"/>
      <c r="AB18" s="30"/>
      <c r="AC18" s="29"/>
      <c r="AD18" s="31"/>
      <c r="AE18" s="30"/>
      <c r="AF18" s="30"/>
      <c r="AG18" s="29"/>
      <c r="AS18" s="1" t="s">
        <v>84</v>
      </c>
    </row>
    <row r="19" spans="1:49" ht="16.5" x14ac:dyDescent="0.3">
      <c r="A19" s="179">
        <f>COUNT(A$16:$A18)+1</f>
        <v>3</v>
      </c>
      <c r="B19" s="153" t="s">
        <v>67</v>
      </c>
      <c r="C19" s="39"/>
      <c r="D19" s="38"/>
      <c r="E19" s="38"/>
      <c r="F19" s="38"/>
      <c r="G19" s="37"/>
      <c r="H19" s="36"/>
      <c r="I19" s="35"/>
      <c r="J19" s="34"/>
      <c r="K19" s="33"/>
      <c r="L19" s="33"/>
      <c r="M19" s="33"/>
      <c r="N19" s="33"/>
      <c r="O19" s="33"/>
      <c r="P19" s="33"/>
      <c r="Q19" s="29"/>
      <c r="R19" s="49"/>
      <c r="S19" s="28" t="str">
        <f t="shared" si="0"/>
        <v/>
      </c>
      <c r="T19" s="27" t="str">
        <f t="shared" si="1"/>
        <v/>
      </c>
      <c r="U19" s="26" t="str">
        <f t="shared" si="2"/>
        <v/>
      </c>
      <c r="V19" s="31"/>
      <c r="W19" s="30"/>
      <c r="X19" s="30"/>
      <c r="Y19" s="29"/>
      <c r="Z19" s="31"/>
      <c r="AA19" s="30"/>
      <c r="AB19" s="30"/>
      <c r="AC19" s="29"/>
      <c r="AD19" s="31"/>
      <c r="AE19" s="30"/>
      <c r="AF19" s="30"/>
      <c r="AG19" s="29"/>
      <c r="AS19" s="1" t="s">
        <v>72</v>
      </c>
      <c r="AW19" s="57"/>
    </row>
    <row r="20" spans="1:49" ht="16.5" x14ac:dyDescent="0.3">
      <c r="A20" s="179">
        <f>COUNT(A$16:$A19)+1</f>
        <v>4</v>
      </c>
      <c r="B20" s="153" t="s">
        <v>65</v>
      </c>
      <c r="C20" s="39"/>
      <c r="D20" s="38"/>
      <c r="E20" s="38"/>
      <c r="F20" s="38"/>
      <c r="G20" s="37"/>
      <c r="H20" s="36"/>
      <c r="I20" s="35"/>
      <c r="J20" s="34"/>
      <c r="K20" s="33"/>
      <c r="L20" s="33"/>
      <c r="M20" s="33"/>
      <c r="N20" s="33"/>
      <c r="O20" s="33"/>
      <c r="P20" s="33"/>
      <c r="Q20" s="29"/>
      <c r="R20" s="49"/>
      <c r="S20" s="28" t="str">
        <f t="shared" si="0"/>
        <v/>
      </c>
      <c r="T20" s="27" t="str">
        <f t="shared" si="1"/>
        <v/>
      </c>
      <c r="U20" s="26" t="str">
        <f t="shared" si="2"/>
        <v/>
      </c>
      <c r="V20" s="31"/>
      <c r="W20" s="30"/>
      <c r="X20" s="30"/>
      <c r="Y20" s="29"/>
      <c r="Z20" s="31"/>
      <c r="AA20" s="30"/>
      <c r="AB20" s="30"/>
      <c r="AC20" s="29"/>
      <c r="AD20" s="31"/>
      <c r="AE20" s="30"/>
      <c r="AF20" s="30"/>
      <c r="AG20" s="29"/>
      <c r="AS20" s="1" t="s">
        <v>70</v>
      </c>
    </row>
    <row r="21" spans="1:49" ht="16.5" x14ac:dyDescent="0.3">
      <c r="A21" s="179">
        <f>COUNT(A$16:$A20)+1</f>
        <v>5</v>
      </c>
      <c r="B21" s="153" t="s">
        <v>63</v>
      </c>
      <c r="C21" s="39"/>
      <c r="D21" s="38"/>
      <c r="E21" s="38"/>
      <c r="F21" s="38"/>
      <c r="G21" s="37"/>
      <c r="H21" s="36"/>
      <c r="I21" s="35"/>
      <c r="J21" s="34"/>
      <c r="K21" s="33"/>
      <c r="L21" s="33"/>
      <c r="M21" s="33"/>
      <c r="N21" s="33"/>
      <c r="O21" s="33"/>
      <c r="P21" s="33"/>
      <c r="Q21" s="29"/>
      <c r="R21" s="49"/>
      <c r="S21" s="28" t="str">
        <f t="shared" si="0"/>
        <v/>
      </c>
      <c r="T21" s="27" t="str">
        <f t="shared" si="1"/>
        <v/>
      </c>
      <c r="U21" s="26" t="str">
        <f t="shared" si="2"/>
        <v/>
      </c>
      <c r="V21" s="31"/>
      <c r="W21" s="30"/>
      <c r="X21" s="30"/>
      <c r="Y21" s="29"/>
      <c r="Z21" s="31"/>
      <c r="AA21" s="30"/>
      <c r="AB21" s="30"/>
      <c r="AC21" s="29"/>
      <c r="AD21" s="31"/>
      <c r="AE21" s="30"/>
      <c r="AF21" s="30"/>
      <c r="AG21" s="29"/>
      <c r="AS21" s="1" t="s">
        <v>68</v>
      </c>
    </row>
    <row r="22" spans="1:49" ht="16.5" x14ac:dyDescent="0.3">
      <c r="A22" s="179">
        <f>COUNT(A$16:$A21)+1</f>
        <v>6</v>
      </c>
      <c r="B22" s="153" t="s">
        <v>61</v>
      </c>
      <c r="C22" s="39"/>
      <c r="D22" s="38"/>
      <c r="E22" s="38"/>
      <c r="F22" s="38"/>
      <c r="G22" s="37"/>
      <c r="H22" s="36"/>
      <c r="I22" s="35"/>
      <c r="J22" s="34"/>
      <c r="K22" s="33"/>
      <c r="L22" s="33"/>
      <c r="M22" s="33"/>
      <c r="N22" s="33"/>
      <c r="O22" s="33"/>
      <c r="P22" s="33"/>
      <c r="Q22" s="29"/>
      <c r="R22" s="49"/>
      <c r="S22" s="28" t="str">
        <f t="shared" si="0"/>
        <v/>
      </c>
      <c r="T22" s="27" t="str">
        <f t="shared" si="1"/>
        <v/>
      </c>
      <c r="U22" s="26" t="str">
        <f t="shared" si="2"/>
        <v/>
      </c>
      <c r="V22" s="31"/>
      <c r="W22" s="30"/>
      <c r="X22" s="30"/>
      <c r="Y22" s="29"/>
      <c r="Z22" s="31"/>
      <c r="AA22" s="30"/>
      <c r="AB22" s="30"/>
      <c r="AC22" s="29"/>
      <c r="AD22" s="31"/>
      <c r="AE22" s="30"/>
      <c r="AF22" s="30"/>
      <c r="AG22" s="29"/>
      <c r="AS22" s="1" t="s">
        <v>66</v>
      </c>
    </row>
    <row r="23" spans="1:49" ht="16.5" x14ac:dyDescent="0.3">
      <c r="A23" s="179">
        <f>COUNT(A$16:$A22)+1</f>
        <v>7</v>
      </c>
      <c r="B23" s="153" t="s">
        <v>59</v>
      </c>
      <c r="C23" s="39"/>
      <c r="D23" s="38"/>
      <c r="E23" s="38"/>
      <c r="F23" s="38"/>
      <c r="G23" s="37"/>
      <c r="H23" s="36"/>
      <c r="I23" s="35"/>
      <c r="J23" s="34"/>
      <c r="K23" s="33"/>
      <c r="L23" s="33"/>
      <c r="M23" s="33"/>
      <c r="N23" s="33"/>
      <c r="O23" s="33"/>
      <c r="P23" s="33"/>
      <c r="Q23" s="29"/>
      <c r="R23" s="49"/>
      <c r="S23" s="28" t="str">
        <f t="shared" si="0"/>
        <v/>
      </c>
      <c r="T23" s="27" t="str">
        <f t="shared" si="1"/>
        <v/>
      </c>
      <c r="U23" s="26" t="str">
        <f t="shared" si="2"/>
        <v/>
      </c>
      <c r="V23" s="31"/>
      <c r="W23" s="30"/>
      <c r="X23" s="30"/>
      <c r="Y23" s="29"/>
      <c r="Z23" s="31"/>
      <c r="AA23" s="30"/>
      <c r="AB23" s="30"/>
      <c r="AC23" s="29"/>
      <c r="AD23" s="31"/>
      <c r="AE23" s="30"/>
      <c r="AF23" s="30"/>
      <c r="AG23" s="29"/>
      <c r="AS23" s="1" t="s">
        <v>64</v>
      </c>
    </row>
    <row r="24" spans="1:49" ht="16.5" x14ac:dyDescent="0.3">
      <c r="A24" s="179">
        <f>COUNT(A$16:$A23)+1</f>
        <v>8</v>
      </c>
      <c r="B24" s="154" t="s">
        <v>217</v>
      </c>
      <c r="C24" s="39"/>
      <c r="D24" s="38"/>
      <c r="E24" s="38"/>
      <c r="F24" s="38"/>
      <c r="G24" s="37"/>
      <c r="H24" s="36"/>
      <c r="I24" s="35"/>
      <c r="J24" s="34"/>
      <c r="K24" s="33"/>
      <c r="L24" s="33"/>
      <c r="M24" s="33"/>
      <c r="N24" s="33"/>
      <c r="O24" s="33"/>
      <c r="P24" s="33"/>
      <c r="Q24" s="29"/>
      <c r="R24" s="49"/>
      <c r="S24" s="28" t="str">
        <f t="shared" si="0"/>
        <v/>
      </c>
      <c r="T24" s="27" t="str">
        <f t="shared" si="1"/>
        <v/>
      </c>
      <c r="U24" s="26" t="str">
        <f t="shared" si="2"/>
        <v/>
      </c>
      <c r="V24" s="31"/>
      <c r="W24" s="30"/>
      <c r="X24" s="30"/>
      <c r="Y24" s="29"/>
      <c r="Z24" s="31"/>
      <c r="AA24" s="30"/>
      <c r="AB24" s="30"/>
      <c r="AC24" s="29"/>
      <c r="AD24" s="31"/>
      <c r="AE24" s="30"/>
      <c r="AF24" s="30"/>
      <c r="AG24" s="29"/>
      <c r="AS24" s="1" t="s">
        <v>62</v>
      </c>
    </row>
    <row r="25" spans="1:49" ht="16.5" x14ac:dyDescent="0.3">
      <c r="A25" s="179">
        <f>COUNT(A$16:$A24)+1</f>
        <v>9</v>
      </c>
      <c r="B25" s="154"/>
      <c r="C25" s="39"/>
      <c r="D25" s="56"/>
      <c r="E25" s="56"/>
      <c r="F25" s="56"/>
      <c r="G25" s="37"/>
      <c r="H25" s="36"/>
      <c r="I25" s="35"/>
      <c r="J25" s="34"/>
      <c r="K25" s="33"/>
      <c r="L25" s="33"/>
      <c r="M25" s="33"/>
      <c r="N25" s="33"/>
      <c r="O25" s="33"/>
      <c r="P25" s="33"/>
      <c r="Q25" s="29"/>
      <c r="R25" s="49"/>
      <c r="S25" s="28" t="str">
        <f t="shared" si="0"/>
        <v/>
      </c>
      <c r="T25" s="27" t="str">
        <f t="shared" si="1"/>
        <v/>
      </c>
      <c r="U25" s="26" t="str">
        <f t="shared" si="2"/>
        <v/>
      </c>
      <c r="V25" s="31"/>
      <c r="W25" s="30"/>
      <c r="X25" s="30"/>
      <c r="Y25" s="29"/>
      <c r="Z25" s="31"/>
      <c r="AA25" s="30"/>
      <c r="AB25" s="30"/>
      <c r="AC25" s="29"/>
      <c r="AD25" s="31"/>
      <c r="AE25" s="30"/>
      <c r="AF25" s="30"/>
      <c r="AG25" s="29"/>
      <c r="AS25" s="1" t="s">
        <v>60</v>
      </c>
    </row>
    <row r="26" spans="1:49" ht="16.5" x14ac:dyDescent="0.3">
      <c r="A26" s="179">
        <f>COUNT(A$16:$A25)+1</f>
        <v>10</v>
      </c>
      <c r="B26" s="155" t="s">
        <v>54</v>
      </c>
      <c r="C26" s="55"/>
      <c r="D26" s="41"/>
      <c r="E26" s="41"/>
      <c r="F26" s="41"/>
      <c r="G26" s="46"/>
      <c r="H26" s="45"/>
      <c r="I26" s="44"/>
      <c r="J26" s="42"/>
      <c r="K26" s="41"/>
      <c r="L26" s="41"/>
      <c r="M26" s="41"/>
      <c r="N26" s="41"/>
      <c r="O26" s="41"/>
      <c r="P26" s="41"/>
      <c r="Q26" s="40"/>
      <c r="R26" s="43"/>
      <c r="S26" s="42"/>
      <c r="T26" s="41"/>
      <c r="U26" s="40"/>
      <c r="V26" s="31"/>
      <c r="W26" s="30"/>
      <c r="X26" s="30"/>
      <c r="Y26" s="40"/>
      <c r="Z26" s="31"/>
      <c r="AA26" s="30"/>
      <c r="AB26" s="30"/>
      <c r="AC26" s="40"/>
      <c r="AD26" s="31"/>
      <c r="AE26" s="30"/>
      <c r="AF26" s="30"/>
      <c r="AG26" s="40"/>
      <c r="AS26" s="1" t="s">
        <v>58</v>
      </c>
    </row>
    <row r="27" spans="1:49" ht="16.5" x14ac:dyDescent="0.3">
      <c r="A27" s="179">
        <f>COUNT(A$16:$A26)+1</f>
        <v>11</v>
      </c>
      <c r="B27" s="156"/>
      <c r="C27" s="39"/>
      <c r="D27" s="38"/>
      <c r="E27" s="38"/>
      <c r="F27" s="38"/>
      <c r="G27" s="37"/>
      <c r="H27" s="36"/>
      <c r="I27" s="35"/>
      <c r="J27" s="34"/>
      <c r="K27" s="33"/>
      <c r="L27" s="33"/>
      <c r="M27" s="33"/>
      <c r="N27" s="33"/>
      <c r="O27" s="33"/>
      <c r="P27" s="33"/>
      <c r="Q27" s="29"/>
      <c r="R27" s="49"/>
      <c r="S27" s="28" t="str">
        <f>IF(COUNTIF(Y27:AG27,"I")=0,"",COUNTIF(Y27:AG27,"I"))</f>
        <v/>
      </c>
      <c r="T27" s="27" t="str">
        <f>IF(COUNTIF(Y27:AG27,"N")=0,"",COUNTIF(Y27:AG27,"N"))</f>
        <v/>
      </c>
      <c r="U27" s="26" t="str">
        <f>IFERROR(S27/SUM(S27+T27)%,"")</f>
        <v/>
      </c>
      <c r="V27" s="31"/>
      <c r="W27" s="30"/>
      <c r="X27" s="30"/>
      <c r="Y27" s="29"/>
      <c r="Z27" s="31"/>
      <c r="AA27" s="30"/>
      <c r="AB27" s="30"/>
      <c r="AC27" s="29"/>
      <c r="AD27" s="31"/>
      <c r="AE27" s="30"/>
      <c r="AF27" s="30"/>
      <c r="AG27" s="29"/>
      <c r="AS27" s="1" t="s">
        <v>57</v>
      </c>
    </row>
    <row r="28" spans="1:49" ht="16.5" x14ac:dyDescent="0.3">
      <c r="A28" s="179">
        <f>COUNT(A$16:$A27)+1</f>
        <v>12</v>
      </c>
      <c r="B28" s="156"/>
      <c r="C28" s="39"/>
      <c r="D28" s="38"/>
      <c r="E28" s="38"/>
      <c r="F28" s="38"/>
      <c r="G28" s="37"/>
      <c r="H28" s="36"/>
      <c r="I28" s="35"/>
      <c r="J28" s="34"/>
      <c r="K28" s="33"/>
      <c r="L28" s="33"/>
      <c r="M28" s="33"/>
      <c r="N28" s="33"/>
      <c r="O28" s="33"/>
      <c r="P28" s="33"/>
      <c r="Q28" s="29"/>
      <c r="R28" s="49"/>
      <c r="S28" s="28"/>
      <c r="T28" s="27"/>
      <c r="U28" s="26"/>
      <c r="V28" s="31"/>
      <c r="W28" s="30"/>
      <c r="X28" s="30"/>
      <c r="Y28" s="29"/>
      <c r="Z28" s="31"/>
      <c r="AA28" s="30"/>
      <c r="AB28" s="30"/>
      <c r="AC28" s="29"/>
      <c r="AD28" s="31"/>
      <c r="AE28" s="30"/>
      <c r="AF28" s="30"/>
      <c r="AG28" s="29"/>
      <c r="AS28" s="1" t="s">
        <v>55</v>
      </c>
    </row>
    <row r="29" spans="1:49" ht="16.5" x14ac:dyDescent="0.3">
      <c r="A29" s="179">
        <f>COUNT(A$16:$A28)+1</f>
        <v>13</v>
      </c>
      <c r="B29" s="156"/>
      <c r="C29" s="39"/>
      <c r="D29" s="38"/>
      <c r="E29" s="38"/>
      <c r="F29" s="38"/>
      <c r="G29" s="37"/>
      <c r="H29" s="36"/>
      <c r="I29" s="35"/>
      <c r="J29" s="34"/>
      <c r="K29" s="33"/>
      <c r="L29" s="33"/>
      <c r="M29" s="33"/>
      <c r="N29" s="33"/>
      <c r="O29" s="33"/>
      <c r="P29" s="33"/>
      <c r="Q29" s="29"/>
      <c r="R29" s="49"/>
      <c r="S29" s="28"/>
      <c r="T29" s="27"/>
      <c r="U29" s="26"/>
      <c r="V29" s="31"/>
      <c r="W29" s="30"/>
      <c r="X29" s="30"/>
      <c r="Y29" s="29"/>
      <c r="Z29" s="31"/>
      <c r="AA29" s="30"/>
      <c r="AB29" s="30"/>
      <c r="AC29" s="29"/>
      <c r="AD29" s="31"/>
      <c r="AE29" s="30"/>
      <c r="AF29" s="30"/>
      <c r="AG29" s="29"/>
    </row>
    <row r="30" spans="1:49" ht="16.5" x14ac:dyDescent="0.3">
      <c r="A30" s="179">
        <f>COUNT(A$16:$A29)+1</f>
        <v>14</v>
      </c>
      <c r="B30" s="156"/>
      <c r="C30" s="39"/>
      <c r="D30" s="38"/>
      <c r="E30" s="38"/>
      <c r="F30" s="38"/>
      <c r="G30" s="37"/>
      <c r="H30" s="36"/>
      <c r="I30" s="35"/>
      <c r="J30" s="34"/>
      <c r="K30" s="33"/>
      <c r="L30" s="33"/>
      <c r="M30" s="33"/>
      <c r="N30" s="33"/>
      <c r="O30" s="33"/>
      <c r="P30" s="33"/>
      <c r="Q30" s="29"/>
      <c r="R30" s="49"/>
      <c r="S30" s="28" t="str">
        <f>IF(COUNTIF(Y30:AG30,"I")=0,"",COUNTIF(Y30:AG30,"I"))</f>
        <v/>
      </c>
      <c r="T30" s="27" t="str">
        <f>IF(COUNTIF(Y30:AG30,"N")=0,"",COUNTIF(Y30:AG30,"N"))</f>
        <v/>
      </c>
      <c r="U30" s="26" t="str">
        <f>IFERROR(S30/SUM(S30+T30)%,"")</f>
        <v/>
      </c>
      <c r="V30" s="31"/>
      <c r="W30" s="30"/>
      <c r="X30" s="30"/>
      <c r="Y30" s="29"/>
      <c r="Z30" s="31"/>
      <c r="AA30" s="30"/>
      <c r="AB30" s="30"/>
      <c r="AC30" s="29"/>
      <c r="AD30" s="31"/>
      <c r="AE30" s="30"/>
      <c r="AF30" s="30"/>
      <c r="AG30" s="29"/>
    </row>
    <row r="31" spans="1:49" ht="16.5" x14ac:dyDescent="0.3">
      <c r="A31" s="179">
        <f>COUNT(A$16:$A30)+1</f>
        <v>15</v>
      </c>
      <c r="B31" s="156"/>
      <c r="C31" s="39"/>
      <c r="D31" s="38"/>
      <c r="E31" s="38"/>
      <c r="F31" s="38"/>
      <c r="G31" s="37"/>
      <c r="H31" s="36"/>
      <c r="I31" s="35"/>
      <c r="J31" s="34"/>
      <c r="K31" s="33"/>
      <c r="L31" s="33"/>
      <c r="M31" s="33"/>
      <c r="N31" s="33"/>
      <c r="O31" s="33"/>
      <c r="P31" s="33"/>
      <c r="Q31" s="29"/>
      <c r="R31" s="49"/>
      <c r="S31" s="28"/>
      <c r="T31" s="27"/>
      <c r="U31" s="26"/>
      <c r="V31" s="31"/>
      <c r="W31" s="30"/>
      <c r="X31" s="30"/>
      <c r="Y31" s="29"/>
      <c r="Z31" s="31"/>
      <c r="AA31" s="30"/>
      <c r="AB31" s="30"/>
      <c r="AC31" s="29"/>
      <c r="AD31" s="31"/>
      <c r="AE31" s="30"/>
      <c r="AF31" s="30"/>
      <c r="AG31" s="29"/>
    </row>
    <row r="32" spans="1:49" ht="16.5" x14ac:dyDescent="0.3">
      <c r="A32" s="179">
        <f>COUNT(A$16:$A31)+1</f>
        <v>16</v>
      </c>
      <c r="B32" s="156"/>
      <c r="C32" s="39"/>
      <c r="D32" s="38"/>
      <c r="E32" s="38"/>
      <c r="F32" s="38"/>
      <c r="G32" s="37"/>
      <c r="H32" s="36"/>
      <c r="I32" s="35"/>
      <c r="J32" s="34"/>
      <c r="K32" s="33"/>
      <c r="L32" s="33"/>
      <c r="M32" s="33"/>
      <c r="N32" s="33"/>
      <c r="O32" s="33"/>
      <c r="P32" s="33"/>
      <c r="Q32" s="29"/>
      <c r="R32" s="49"/>
      <c r="S32" s="28" t="str">
        <f t="shared" ref="S32:S38" si="3">IF(COUNTIF(Y32:AG32,"I")=0,"",COUNTIF(Y32:AG32,"I"))</f>
        <v/>
      </c>
      <c r="T32" s="27" t="str">
        <f t="shared" ref="T32:T38" si="4">IF(COUNTIF(Y32:AG32,"N")=0,"",COUNTIF(Y32:AG32,"N"))</f>
        <v/>
      </c>
      <c r="U32" s="26" t="str">
        <f t="shared" ref="U32:U38" si="5">IFERROR(S32/SUM(S32+T32)%,"")</f>
        <v/>
      </c>
      <c r="V32" s="31"/>
      <c r="W32" s="30"/>
      <c r="X32" s="30"/>
      <c r="Y32" s="29"/>
      <c r="Z32" s="31"/>
      <c r="AA32" s="30"/>
      <c r="AB32" s="30"/>
      <c r="AC32" s="29"/>
      <c r="AD32" s="31"/>
      <c r="AE32" s="30"/>
      <c r="AF32" s="30"/>
      <c r="AG32" s="29"/>
    </row>
    <row r="33" spans="1:33" ht="16.5" x14ac:dyDescent="0.3">
      <c r="A33" s="179">
        <f>COUNT(A$16:$A32)+1</f>
        <v>17</v>
      </c>
      <c r="B33" s="156"/>
      <c r="C33" s="39"/>
      <c r="D33" s="38"/>
      <c r="E33" s="38"/>
      <c r="F33" s="38"/>
      <c r="G33" s="37"/>
      <c r="H33" s="36"/>
      <c r="I33" s="35"/>
      <c r="J33" s="34"/>
      <c r="K33" s="33"/>
      <c r="L33" s="33"/>
      <c r="M33" s="33"/>
      <c r="N33" s="33"/>
      <c r="O33" s="33"/>
      <c r="P33" s="33"/>
      <c r="Q33" s="29"/>
      <c r="R33" s="49"/>
      <c r="S33" s="28" t="str">
        <f t="shared" si="3"/>
        <v/>
      </c>
      <c r="T33" s="27" t="str">
        <f t="shared" si="4"/>
        <v/>
      </c>
      <c r="U33" s="26" t="str">
        <f t="shared" si="5"/>
        <v/>
      </c>
      <c r="V33" s="31"/>
      <c r="W33" s="30"/>
      <c r="X33" s="30"/>
      <c r="Y33" s="29"/>
      <c r="Z33" s="31"/>
      <c r="AA33" s="30"/>
      <c r="AB33" s="30"/>
      <c r="AC33" s="29"/>
      <c r="AD33" s="31"/>
      <c r="AE33" s="30"/>
      <c r="AF33" s="30"/>
      <c r="AG33" s="29"/>
    </row>
    <row r="34" spans="1:33" ht="16.5" x14ac:dyDescent="0.3">
      <c r="A34" s="179">
        <f>COUNT(A$16:$A33)+1</f>
        <v>18</v>
      </c>
      <c r="B34" s="156"/>
      <c r="C34" s="39"/>
      <c r="D34" s="38"/>
      <c r="E34" s="38"/>
      <c r="F34" s="38"/>
      <c r="G34" s="37"/>
      <c r="H34" s="36"/>
      <c r="I34" s="35"/>
      <c r="J34" s="34"/>
      <c r="K34" s="33"/>
      <c r="L34" s="33"/>
      <c r="M34" s="33"/>
      <c r="N34" s="33"/>
      <c r="O34" s="33"/>
      <c r="P34" s="33"/>
      <c r="Q34" s="29"/>
      <c r="R34" s="49"/>
      <c r="S34" s="28" t="str">
        <f t="shared" si="3"/>
        <v/>
      </c>
      <c r="T34" s="27" t="str">
        <f t="shared" si="4"/>
        <v/>
      </c>
      <c r="U34" s="26" t="str">
        <f t="shared" si="5"/>
        <v/>
      </c>
      <c r="V34" s="31"/>
      <c r="W34" s="30"/>
      <c r="X34" s="30"/>
      <c r="Y34" s="29"/>
      <c r="Z34" s="31"/>
      <c r="AA34" s="30"/>
      <c r="AB34" s="30"/>
      <c r="AC34" s="29"/>
      <c r="AD34" s="31"/>
      <c r="AE34" s="30"/>
      <c r="AF34" s="30"/>
      <c r="AG34" s="29"/>
    </row>
    <row r="35" spans="1:33" ht="16.5" x14ac:dyDescent="0.3">
      <c r="A35" s="179">
        <f>COUNT(A$16:$A34)+1</f>
        <v>19</v>
      </c>
      <c r="B35" s="156"/>
      <c r="C35" s="39"/>
      <c r="D35" s="38"/>
      <c r="E35" s="38"/>
      <c r="F35" s="38"/>
      <c r="G35" s="37"/>
      <c r="H35" s="36"/>
      <c r="I35" s="35"/>
      <c r="J35" s="34"/>
      <c r="K35" s="33"/>
      <c r="L35" s="33"/>
      <c r="M35" s="33"/>
      <c r="N35" s="33"/>
      <c r="O35" s="33"/>
      <c r="P35" s="33"/>
      <c r="Q35" s="29"/>
      <c r="R35" s="49"/>
      <c r="S35" s="28" t="str">
        <f t="shared" si="3"/>
        <v/>
      </c>
      <c r="T35" s="27" t="str">
        <f t="shared" si="4"/>
        <v/>
      </c>
      <c r="U35" s="26" t="str">
        <f t="shared" si="5"/>
        <v/>
      </c>
      <c r="V35" s="31"/>
      <c r="W35" s="30"/>
      <c r="X35" s="30"/>
      <c r="Y35" s="29"/>
      <c r="Z35" s="31"/>
      <c r="AA35" s="30"/>
      <c r="AB35" s="30"/>
      <c r="AC35" s="29"/>
      <c r="AD35" s="31"/>
      <c r="AE35" s="30"/>
      <c r="AF35" s="30"/>
      <c r="AG35" s="29"/>
    </row>
    <row r="36" spans="1:33" ht="16.5" x14ac:dyDescent="0.3">
      <c r="A36" s="179">
        <f>COUNT(A$16:$A35)+1</f>
        <v>20</v>
      </c>
      <c r="B36" s="156"/>
      <c r="C36" s="39"/>
      <c r="D36" s="38"/>
      <c r="E36" s="38"/>
      <c r="F36" s="38"/>
      <c r="G36" s="37"/>
      <c r="H36" s="36"/>
      <c r="I36" s="35"/>
      <c r="J36" s="34"/>
      <c r="K36" s="33"/>
      <c r="L36" s="33"/>
      <c r="M36" s="33"/>
      <c r="N36" s="33"/>
      <c r="O36" s="33"/>
      <c r="P36" s="33"/>
      <c r="Q36" s="29"/>
      <c r="R36" s="49"/>
      <c r="S36" s="28" t="str">
        <f t="shared" si="3"/>
        <v/>
      </c>
      <c r="T36" s="27" t="str">
        <f t="shared" si="4"/>
        <v/>
      </c>
      <c r="U36" s="26" t="str">
        <f t="shared" si="5"/>
        <v/>
      </c>
      <c r="V36" s="31"/>
      <c r="W36" s="30"/>
      <c r="X36" s="30"/>
      <c r="Y36" s="29"/>
      <c r="Z36" s="31"/>
      <c r="AA36" s="30"/>
      <c r="AB36" s="30"/>
      <c r="AC36" s="29"/>
      <c r="AD36" s="31"/>
      <c r="AE36" s="30"/>
      <c r="AF36" s="30"/>
      <c r="AG36" s="29"/>
    </row>
    <row r="37" spans="1:33" ht="16.5" x14ac:dyDescent="0.3">
      <c r="A37" s="179">
        <f>COUNT(A$16:$A36)+1</f>
        <v>21</v>
      </c>
      <c r="B37" s="156"/>
      <c r="C37" s="39"/>
      <c r="D37" s="38"/>
      <c r="E37" s="38"/>
      <c r="F37" s="38"/>
      <c r="G37" s="37"/>
      <c r="H37" s="36"/>
      <c r="I37" s="35"/>
      <c r="J37" s="34"/>
      <c r="K37" s="33"/>
      <c r="L37" s="33"/>
      <c r="M37" s="33"/>
      <c r="N37" s="33"/>
      <c r="O37" s="33"/>
      <c r="P37" s="33"/>
      <c r="Q37" s="29"/>
      <c r="R37" s="49"/>
      <c r="S37" s="28" t="str">
        <f t="shared" si="3"/>
        <v/>
      </c>
      <c r="T37" s="27" t="str">
        <f t="shared" si="4"/>
        <v/>
      </c>
      <c r="U37" s="26" t="str">
        <f t="shared" si="5"/>
        <v/>
      </c>
      <c r="V37" s="31"/>
      <c r="W37" s="30"/>
      <c r="X37" s="30"/>
      <c r="Y37" s="29"/>
      <c r="Z37" s="31"/>
      <c r="AA37" s="30"/>
      <c r="AB37" s="30"/>
      <c r="AC37" s="29"/>
      <c r="AD37" s="31"/>
      <c r="AE37" s="30"/>
      <c r="AF37" s="30"/>
      <c r="AG37" s="29"/>
    </row>
    <row r="38" spans="1:33" ht="16.5" x14ac:dyDescent="0.3">
      <c r="A38" s="179">
        <f>COUNT(A$16:$A37)+1</f>
        <v>22</v>
      </c>
      <c r="B38" s="156"/>
      <c r="C38" s="39"/>
      <c r="D38" s="38"/>
      <c r="E38" s="38"/>
      <c r="F38" s="38"/>
      <c r="G38" s="37"/>
      <c r="H38" s="36"/>
      <c r="I38" s="35"/>
      <c r="J38" s="34"/>
      <c r="K38" s="33"/>
      <c r="L38" s="33"/>
      <c r="M38" s="33"/>
      <c r="N38" s="33"/>
      <c r="O38" s="33"/>
      <c r="P38" s="33"/>
      <c r="Q38" s="29"/>
      <c r="R38" s="49"/>
      <c r="S38" s="28" t="str">
        <f t="shared" si="3"/>
        <v/>
      </c>
      <c r="T38" s="27" t="str">
        <f t="shared" si="4"/>
        <v/>
      </c>
      <c r="U38" s="26" t="str">
        <f t="shared" si="5"/>
        <v/>
      </c>
      <c r="V38" s="31"/>
      <c r="W38" s="30"/>
      <c r="X38" s="30"/>
      <c r="Y38" s="29"/>
      <c r="Z38" s="31"/>
      <c r="AA38" s="30"/>
      <c r="AB38" s="30"/>
      <c r="AC38" s="29"/>
      <c r="AD38" s="31"/>
      <c r="AE38" s="30"/>
      <c r="AF38" s="30"/>
      <c r="AG38" s="29"/>
    </row>
    <row r="39" spans="1:33" ht="16.5" x14ac:dyDescent="0.3">
      <c r="A39" s="179">
        <f>COUNT(A$16:$A38)+1</f>
        <v>23</v>
      </c>
      <c r="B39" s="156"/>
      <c r="C39" s="39"/>
      <c r="D39" s="38"/>
      <c r="E39" s="38"/>
      <c r="F39" s="38"/>
      <c r="G39" s="37"/>
      <c r="H39" s="36"/>
      <c r="I39" s="35"/>
      <c r="J39" s="34"/>
      <c r="K39" s="33"/>
      <c r="L39" s="33"/>
      <c r="M39" s="33"/>
      <c r="N39" s="33"/>
      <c r="O39" s="33"/>
      <c r="P39" s="33"/>
      <c r="Q39" s="29"/>
      <c r="R39" s="49"/>
      <c r="S39" s="28"/>
      <c r="T39" s="27"/>
      <c r="U39" s="26"/>
      <c r="V39" s="31"/>
      <c r="W39" s="30"/>
      <c r="X39" s="30"/>
      <c r="Y39" s="29"/>
      <c r="Z39" s="31"/>
      <c r="AA39" s="30"/>
      <c r="AB39" s="30"/>
      <c r="AC39" s="29"/>
      <c r="AD39" s="31"/>
      <c r="AE39" s="30"/>
      <c r="AF39" s="30"/>
      <c r="AG39" s="29"/>
    </row>
    <row r="40" spans="1:33" ht="16.5" x14ac:dyDescent="0.3">
      <c r="A40" s="179">
        <f>COUNT(A$16:$A39)+1</f>
        <v>24</v>
      </c>
      <c r="B40" s="156"/>
      <c r="C40" s="39"/>
      <c r="D40" s="38"/>
      <c r="E40" s="38"/>
      <c r="F40" s="38"/>
      <c r="G40" s="37"/>
      <c r="H40" s="36"/>
      <c r="I40" s="35"/>
      <c r="J40" s="34"/>
      <c r="K40" s="33"/>
      <c r="L40" s="33"/>
      <c r="M40" s="33"/>
      <c r="N40" s="33"/>
      <c r="O40" s="33"/>
      <c r="P40" s="33"/>
      <c r="Q40" s="29"/>
      <c r="R40" s="49"/>
      <c r="S40" s="28"/>
      <c r="T40" s="27"/>
      <c r="U40" s="26"/>
      <c r="V40" s="31"/>
      <c r="W40" s="30"/>
      <c r="X40" s="30"/>
      <c r="Y40" s="29"/>
      <c r="Z40" s="31"/>
      <c r="AA40" s="30"/>
      <c r="AB40" s="30"/>
      <c r="AC40" s="29"/>
      <c r="AD40" s="31"/>
      <c r="AE40" s="30"/>
      <c r="AF40" s="30"/>
      <c r="AG40" s="29"/>
    </row>
    <row r="41" spans="1:33" ht="16.5" x14ac:dyDescent="0.3">
      <c r="A41" s="179">
        <f>COUNT(A$16:$A40)+1</f>
        <v>25</v>
      </c>
      <c r="B41" s="156"/>
      <c r="C41" s="39"/>
      <c r="D41" s="38"/>
      <c r="E41" s="38"/>
      <c r="F41" s="38"/>
      <c r="G41" s="37"/>
      <c r="H41" s="36"/>
      <c r="I41" s="35"/>
      <c r="J41" s="34"/>
      <c r="K41" s="33"/>
      <c r="L41" s="33"/>
      <c r="M41" s="33"/>
      <c r="N41" s="33"/>
      <c r="O41" s="33"/>
      <c r="P41" s="33"/>
      <c r="Q41" s="29"/>
      <c r="R41" s="49"/>
      <c r="S41" s="28"/>
      <c r="T41" s="27"/>
      <c r="U41" s="26"/>
      <c r="V41" s="31"/>
      <c r="W41" s="30"/>
      <c r="X41" s="30"/>
      <c r="Y41" s="29"/>
      <c r="Z41" s="31"/>
      <c r="AA41" s="30"/>
      <c r="AB41" s="30"/>
      <c r="AC41" s="29"/>
      <c r="AD41" s="31"/>
      <c r="AE41" s="30"/>
      <c r="AF41" s="30"/>
      <c r="AG41" s="29"/>
    </row>
    <row r="42" spans="1:33" ht="16.5" x14ac:dyDescent="0.3">
      <c r="A42" s="179">
        <f>COUNT(A$16:$A41)+1</f>
        <v>26</v>
      </c>
      <c r="B42" s="156"/>
      <c r="C42" s="39"/>
      <c r="D42" s="38"/>
      <c r="E42" s="38"/>
      <c r="F42" s="38"/>
      <c r="G42" s="37"/>
      <c r="H42" s="36"/>
      <c r="I42" s="35"/>
      <c r="J42" s="34"/>
      <c r="K42" s="33"/>
      <c r="L42" s="33"/>
      <c r="M42" s="33"/>
      <c r="N42" s="33"/>
      <c r="O42" s="33"/>
      <c r="P42" s="33"/>
      <c r="Q42" s="29"/>
      <c r="R42" s="49"/>
      <c r="S42" s="28"/>
      <c r="T42" s="27"/>
      <c r="U42" s="26"/>
      <c r="V42" s="31"/>
      <c r="W42" s="30"/>
      <c r="X42" s="30"/>
      <c r="Y42" s="29"/>
      <c r="Z42" s="31"/>
      <c r="AA42" s="30"/>
      <c r="AB42" s="30"/>
      <c r="AC42" s="29"/>
      <c r="AD42" s="31"/>
      <c r="AE42" s="30"/>
      <c r="AF42" s="30"/>
      <c r="AG42" s="29"/>
    </row>
    <row r="43" spans="1:33" ht="16.5" x14ac:dyDescent="0.3">
      <c r="A43" s="179">
        <f>COUNT(A$16:$A42)+1</f>
        <v>27</v>
      </c>
      <c r="B43" s="156"/>
      <c r="C43" s="39"/>
      <c r="D43" s="38"/>
      <c r="E43" s="38"/>
      <c r="F43" s="38"/>
      <c r="G43" s="37"/>
      <c r="H43" s="36"/>
      <c r="I43" s="35"/>
      <c r="J43" s="34"/>
      <c r="K43" s="33"/>
      <c r="L43" s="33"/>
      <c r="M43" s="33"/>
      <c r="N43" s="33"/>
      <c r="O43" s="33"/>
      <c r="P43" s="33"/>
      <c r="Q43" s="29"/>
      <c r="R43" s="49"/>
      <c r="S43" s="28"/>
      <c r="T43" s="27"/>
      <c r="U43" s="26"/>
      <c r="V43" s="31"/>
      <c r="W43" s="30"/>
      <c r="X43" s="30"/>
      <c r="Y43" s="29"/>
      <c r="Z43" s="31"/>
      <c r="AA43" s="30"/>
      <c r="AB43" s="30"/>
      <c r="AC43" s="29"/>
      <c r="AD43" s="31"/>
      <c r="AE43" s="30"/>
      <c r="AF43" s="30"/>
      <c r="AG43" s="29"/>
    </row>
    <row r="44" spans="1:33" ht="16.5" x14ac:dyDescent="0.3">
      <c r="A44" s="179">
        <f>COUNT(A$16:$A43)+1</f>
        <v>28</v>
      </c>
      <c r="B44" s="161"/>
      <c r="C44" s="39"/>
      <c r="D44" s="38"/>
      <c r="E44" s="38"/>
      <c r="F44" s="38"/>
      <c r="G44" s="37"/>
      <c r="H44" s="36"/>
      <c r="I44" s="35"/>
      <c r="J44" s="34"/>
      <c r="K44" s="33"/>
      <c r="L44" s="33"/>
      <c r="M44" s="33"/>
      <c r="N44" s="33"/>
      <c r="O44" s="33"/>
      <c r="P44" s="33"/>
      <c r="Q44" s="29"/>
      <c r="R44" s="49"/>
      <c r="S44" s="28"/>
      <c r="T44" s="27"/>
      <c r="U44" s="26"/>
      <c r="V44" s="31"/>
      <c r="W44" s="30"/>
      <c r="X44" s="30"/>
      <c r="Y44" s="29"/>
      <c r="Z44" s="31"/>
      <c r="AA44" s="30"/>
      <c r="AB44" s="30"/>
      <c r="AC44" s="29"/>
      <c r="AD44" s="31"/>
      <c r="AE44" s="30"/>
      <c r="AF44" s="30"/>
      <c r="AG44" s="29"/>
    </row>
    <row r="45" spans="1:33" ht="16.5" x14ac:dyDescent="0.3">
      <c r="A45" s="179">
        <f>COUNT(A$16:$A44)+1</f>
        <v>29</v>
      </c>
      <c r="B45" s="156"/>
      <c r="C45" s="39"/>
      <c r="D45" s="38"/>
      <c r="E45" s="38"/>
      <c r="F45" s="38"/>
      <c r="G45" s="37"/>
      <c r="H45" s="36"/>
      <c r="I45" s="35"/>
      <c r="J45" s="34"/>
      <c r="K45" s="33"/>
      <c r="L45" s="33"/>
      <c r="M45" s="33"/>
      <c r="N45" s="33"/>
      <c r="O45" s="33"/>
      <c r="P45" s="33"/>
      <c r="Q45" s="29"/>
      <c r="R45" s="49"/>
      <c r="S45" s="28"/>
      <c r="T45" s="27"/>
      <c r="U45" s="26"/>
      <c r="V45" s="31"/>
      <c r="W45" s="30"/>
      <c r="X45" s="30"/>
      <c r="Y45" s="29"/>
      <c r="Z45" s="31"/>
      <c r="AA45" s="30"/>
      <c r="AB45" s="30"/>
      <c r="AC45" s="29"/>
      <c r="AD45" s="31"/>
      <c r="AE45" s="30"/>
      <c r="AF45" s="30"/>
      <c r="AG45" s="29"/>
    </row>
    <row r="46" spans="1:33" ht="16.5" x14ac:dyDescent="0.3">
      <c r="A46" s="179">
        <f>COUNT(A$16:$A45)+1</f>
        <v>30</v>
      </c>
      <c r="B46" s="156"/>
      <c r="C46" s="39"/>
      <c r="D46" s="38"/>
      <c r="E46" s="38"/>
      <c r="F46" s="38"/>
      <c r="G46" s="37"/>
      <c r="H46" s="36"/>
      <c r="I46" s="35"/>
      <c r="J46" s="34"/>
      <c r="K46" s="33"/>
      <c r="L46" s="33"/>
      <c r="M46" s="33"/>
      <c r="N46" s="33"/>
      <c r="O46" s="33"/>
      <c r="P46" s="33"/>
      <c r="Q46" s="29"/>
      <c r="R46" s="49"/>
      <c r="S46" s="28"/>
      <c r="T46" s="27"/>
      <c r="U46" s="26"/>
      <c r="V46" s="31"/>
      <c r="W46" s="30"/>
      <c r="X46" s="30"/>
      <c r="Y46" s="29"/>
      <c r="Z46" s="31"/>
      <c r="AA46" s="30"/>
      <c r="AB46" s="30"/>
      <c r="AC46" s="29"/>
      <c r="AD46" s="31"/>
      <c r="AE46" s="30"/>
      <c r="AF46" s="30"/>
      <c r="AG46" s="29"/>
    </row>
    <row r="47" spans="1:33" ht="16.5" x14ac:dyDescent="0.3">
      <c r="A47" s="179">
        <f>COUNT(A$16:$A46)+1</f>
        <v>31</v>
      </c>
      <c r="B47" s="156"/>
      <c r="C47" s="39"/>
      <c r="D47" s="38"/>
      <c r="E47" s="38"/>
      <c r="F47" s="38"/>
      <c r="G47" s="37"/>
      <c r="H47" s="36"/>
      <c r="I47" s="35"/>
      <c r="J47" s="34"/>
      <c r="K47" s="33"/>
      <c r="L47" s="33"/>
      <c r="M47" s="33"/>
      <c r="N47" s="33"/>
      <c r="O47" s="33"/>
      <c r="P47" s="33"/>
      <c r="Q47" s="29"/>
      <c r="R47" s="49"/>
      <c r="S47" s="28"/>
      <c r="T47" s="27"/>
      <c r="U47" s="26"/>
      <c r="V47" s="31"/>
      <c r="W47" s="30"/>
      <c r="X47" s="30"/>
      <c r="Y47" s="29"/>
      <c r="Z47" s="31"/>
      <c r="AA47" s="30"/>
      <c r="AB47" s="30"/>
      <c r="AC47" s="29"/>
      <c r="AD47" s="31"/>
      <c r="AE47" s="30"/>
      <c r="AF47" s="30"/>
      <c r="AG47" s="29"/>
    </row>
    <row r="48" spans="1:33" ht="16.5" x14ac:dyDescent="0.3">
      <c r="A48" s="179">
        <f>COUNT(A$16:$A47)+1</f>
        <v>32</v>
      </c>
      <c r="B48" s="156"/>
      <c r="C48" s="39"/>
      <c r="D48" s="38"/>
      <c r="E48" s="38"/>
      <c r="F48" s="38"/>
      <c r="G48" s="37"/>
      <c r="H48" s="36"/>
      <c r="I48" s="35"/>
      <c r="J48" s="34"/>
      <c r="K48" s="33"/>
      <c r="L48" s="33"/>
      <c r="M48" s="33"/>
      <c r="N48" s="33"/>
      <c r="O48" s="33"/>
      <c r="P48" s="33"/>
      <c r="Q48" s="29"/>
      <c r="R48" s="49"/>
      <c r="S48" s="28"/>
      <c r="T48" s="27"/>
      <c r="U48" s="26"/>
      <c r="V48" s="31"/>
      <c r="W48" s="30"/>
      <c r="X48" s="30"/>
      <c r="Y48" s="29"/>
      <c r="Z48" s="31"/>
      <c r="AA48" s="30"/>
      <c r="AB48" s="30"/>
      <c r="AC48" s="29"/>
      <c r="AD48" s="31"/>
      <c r="AE48" s="30"/>
      <c r="AF48" s="30"/>
      <c r="AG48" s="29"/>
    </row>
    <row r="49" spans="1:33" ht="16.5" x14ac:dyDescent="0.3">
      <c r="A49" s="179">
        <f>COUNT(A$16:$A48)+1</f>
        <v>33</v>
      </c>
      <c r="B49" s="156"/>
      <c r="C49" s="39"/>
      <c r="D49" s="51"/>
      <c r="E49" s="50"/>
      <c r="F49" s="50"/>
      <c r="G49" s="37"/>
      <c r="H49" s="36"/>
      <c r="I49" s="35"/>
      <c r="J49" s="34"/>
      <c r="K49" s="33"/>
      <c r="L49" s="33"/>
      <c r="M49" s="33"/>
      <c r="N49" s="33"/>
      <c r="O49" s="33"/>
      <c r="P49" s="33"/>
      <c r="Q49" s="29"/>
      <c r="R49" s="49"/>
      <c r="S49" s="28" t="str">
        <f>IF(COUNTIF(Y49:AG49,"I")=0,"",COUNTIF(Y49:AG49,"I"))</f>
        <v/>
      </c>
      <c r="T49" s="27" t="str">
        <f>IF(COUNTIF(Y49:AG49,"N")=0,"",COUNTIF(Y49:AG49,"N"))</f>
        <v/>
      </c>
      <c r="U49" s="26" t="str">
        <f>IFERROR(S49/SUM(S49+T49)%,"")</f>
        <v/>
      </c>
      <c r="V49" s="31"/>
      <c r="W49" s="30"/>
      <c r="X49" s="30"/>
      <c r="Y49" s="29"/>
      <c r="Z49" s="31"/>
      <c r="AA49" s="30"/>
      <c r="AB49" s="30"/>
      <c r="AC49" s="29"/>
      <c r="AD49" s="31"/>
      <c r="AE49" s="30"/>
      <c r="AF49" s="30"/>
      <c r="AG49" s="29"/>
    </row>
    <row r="50" spans="1:33" ht="16.5" x14ac:dyDescent="0.3">
      <c r="A50" s="179">
        <f>COUNT(A$16:$A49)+1</f>
        <v>34</v>
      </c>
      <c r="B50" s="158" t="s">
        <v>15</v>
      </c>
      <c r="C50" s="48"/>
      <c r="D50" s="47"/>
      <c r="E50" s="41"/>
      <c r="F50" s="41"/>
      <c r="G50" s="46"/>
      <c r="H50" s="45"/>
      <c r="I50" s="44"/>
      <c r="J50" s="42"/>
      <c r="K50" s="41"/>
      <c r="L50" s="41"/>
      <c r="M50" s="41"/>
      <c r="N50" s="41"/>
      <c r="O50" s="41"/>
      <c r="P50" s="41"/>
      <c r="Q50" s="40"/>
      <c r="R50" s="43"/>
      <c r="S50" s="42"/>
      <c r="T50" s="41"/>
      <c r="U50" s="40"/>
      <c r="V50" s="31"/>
      <c r="W50" s="30"/>
      <c r="X50" s="30"/>
      <c r="Y50" s="40"/>
      <c r="Z50" s="31"/>
      <c r="AA50" s="30"/>
      <c r="AB50" s="30"/>
      <c r="AC50" s="40"/>
      <c r="AD50" s="31"/>
      <c r="AE50" s="30"/>
      <c r="AF50" s="30"/>
      <c r="AG50" s="40"/>
    </row>
    <row r="51" spans="1:33" ht="16.5" x14ac:dyDescent="0.3">
      <c r="A51" s="179">
        <f>COUNT(A$16:$A50)+1</f>
        <v>35</v>
      </c>
      <c r="B51" s="156"/>
      <c r="C51" s="39"/>
      <c r="D51" s="38"/>
      <c r="E51" s="38"/>
      <c r="F51" s="38"/>
      <c r="G51" s="37"/>
      <c r="H51" s="36"/>
      <c r="I51" s="35"/>
      <c r="J51" s="34"/>
      <c r="K51" s="33"/>
      <c r="L51" s="33"/>
      <c r="M51" s="33"/>
      <c r="N51" s="33"/>
      <c r="O51" s="33"/>
      <c r="P51" s="33"/>
      <c r="Q51" s="29"/>
      <c r="R51" s="32"/>
      <c r="S51" s="28" t="str">
        <f t="shared" ref="S51:S57" si="6">IF(COUNTIF(Y51:AG51,"I")=0,"",COUNTIF(Y51:AG51,"I"))</f>
        <v/>
      </c>
      <c r="T51" s="27" t="str">
        <f t="shared" ref="T51:T57" si="7">IF(COUNTIF(Y51:AG51,"N")=0,"",COUNTIF(Y51:AG51,"N"))</f>
        <v/>
      </c>
      <c r="U51" s="26" t="str">
        <f t="shared" ref="U51:U57" si="8">IFERROR(S51/SUM(S51+T51)%,"")</f>
        <v/>
      </c>
      <c r="V51" s="31"/>
      <c r="W51" s="30"/>
      <c r="X51" s="30"/>
      <c r="Y51" s="29"/>
      <c r="Z51" s="31"/>
      <c r="AA51" s="30"/>
      <c r="AB51" s="30"/>
      <c r="AC51" s="29"/>
      <c r="AD51" s="31"/>
      <c r="AE51" s="30"/>
      <c r="AF51" s="30"/>
      <c r="AG51" s="29"/>
    </row>
    <row r="52" spans="1:33" ht="16.5" x14ac:dyDescent="0.3">
      <c r="A52" s="179">
        <f>COUNT(A$16:$A51)+1</f>
        <v>36</v>
      </c>
      <c r="B52" s="156" t="s">
        <v>14</v>
      </c>
      <c r="C52" s="39"/>
      <c r="D52" s="38"/>
      <c r="E52" s="38"/>
      <c r="F52" s="38"/>
      <c r="G52" s="37"/>
      <c r="H52" s="36"/>
      <c r="I52" s="35"/>
      <c r="J52" s="34"/>
      <c r="K52" s="33"/>
      <c r="L52" s="33"/>
      <c r="M52" s="33"/>
      <c r="N52" s="33"/>
      <c r="O52" s="33"/>
      <c r="P52" s="33"/>
      <c r="Q52" s="29"/>
      <c r="R52" s="32"/>
      <c r="S52" s="28" t="str">
        <f t="shared" si="6"/>
        <v/>
      </c>
      <c r="T52" s="27" t="str">
        <f t="shared" si="7"/>
        <v/>
      </c>
      <c r="U52" s="26" t="str">
        <f t="shared" si="8"/>
        <v/>
      </c>
      <c r="V52" s="31"/>
      <c r="W52" s="30"/>
      <c r="X52" s="30"/>
      <c r="Y52" s="29"/>
      <c r="Z52" s="31"/>
      <c r="AA52" s="30"/>
      <c r="AB52" s="30"/>
      <c r="AC52" s="29"/>
      <c r="AD52" s="31"/>
      <c r="AE52" s="30"/>
      <c r="AF52" s="30"/>
      <c r="AG52" s="29"/>
    </row>
    <row r="53" spans="1:33" ht="16.5" x14ac:dyDescent="0.3">
      <c r="A53" s="179">
        <f>COUNT(A$16:$A52)+1</f>
        <v>37</v>
      </c>
      <c r="B53" s="156"/>
      <c r="C53" s="39"/>
      <c r="D53" s="38"/>
      <c r="E53" s="38"/>
      <c r="F53" s="38"/>
      <c r="G53" s="37"/>
      <c r="H53" s="36"/>
      <c r="I53" s="35"/>
      <c r="J53" s="34"/>
      <c r="K53" s="33"/>
      <c r="L53" s="33"/>
      <c r="M53" s="33"/>
      <c r="N53" s="33"/>
      <c r="O53" s="33"/>
      <c r="P53" s="33"/>
      <c r="Q53" s="29"/>
      <c r="R53" s="32"/>
      <c r="S53" s="28" t="str">
        <f t="shared" si="6"/>
        <v/>
      </c>
      <c r="T53" s="27" t="str">
        <f t="shared" si="7"/>
        <v/>
      </c>
      <c r="U53" s="26" t="str">
        <f t="shared" si="8"/>
        <v/>
      </c>
      <c r="V53" s="31"/>
      <c r="W53" s="30"/>
      <c r="X53" s="30"/>
      <c r="Y53" s="29"/>
      <c r="Z53" s="31"/>
      <c r="AA53" s="30"/>
      <c r="AB53" s="30"/>
      <c r="AC53" s="29"/>
      <c r="AD53" s="31"/>
      <c r="AE53" s="30"/>
      <c r="AF53" s="30"/>
      <c r="AG53" s="29"/>
    </row>
    <row r="54" spans="1:33" ht="16.5" x14ac:dyDescent="0.3">
      <c r="A54" s="179">
        <f>COUNT(A$16:$A53)+1</f>
        <v>38</v>
      </c>
      <c r="B54" s="156" t="s">
        <v>14</v>
      </c>
      <c r="C54" s="39"/>
      <c r="D54" s="38"/>
      <c r="E54" s="38"/>
      <c r="F54" s="38"/>
      <c r="G54" s="37"/>
      <c r="H54" s="36"/>
      <c r="I54" s="35"/>
      <c r="J54" s="34"/>
      <c r="K54" s="33"/>
      <c r="L54" s="33"/>
      <c r="M54" s="33"/>
      <c r="N54" s="33"/>
      <c r="O54" s="33"/>
      <c r="P54" s="33"/>
      <c r="Q54" s="29"/>
      <c r="R54" s="32"/>
      <c r="S54" s="28" t="str">
        <f t="shared" si="6"/>
        <v/>
      </c>
      <c r="T54" s="27" t="str">
        <f t="shared" si="7"/>
        <v/>
      </c>
      <c r="U54" s="26" t="str">
        <f t="shared" si="8"/>
        <v/>
      </c>
      <c r="V54" s="31"/>
      <c r="W54" s="30"/>
      <c r="X54" s="30"/>
      <c r="Y54" s="29"/>
      <c r="Z54" s="31"/>
      <c r="AA54" s="30"/>
      <c r="AB54" s="30"/>
      <c r="AC54" s="29"/>
      <c r="AD54" s="31"/>
      <c r="AE54" s="30"/>
      <c r="AF54" s="30"/>
      <c r="AG54" s="29"/>
    </row>
    <row r="55" spans="1:33" ht="16.5" x14ac:dyDescent="0.3">
      <c r="A55" s="179">
        <f>COUNT(A$16:$A54)+1</f>
        <v>39</v>
      </c>
      <c r="B55" s="156"/>
      <c r="C55" s="39"/>
      <c r="D55" s="38"/>
      <c r="E55" s="38"/>
      <c r="F55" s="38"/>
      <c r="G55" s="37"/>
      <c r="H55" s="36"/>
      <c r="I55" s="35"/>
      <c r="J55" s="34"/>
      <c r="K55" s="33"/>
      <c r="L55" s="33"/>
      <c r="M55" s="33"/>
      <c r="N55" s="33"/>
      <c r="O55" s="33"/>
      <c r="P55" s="33"/>
      <c r="Q55" s="29"/>
      <c r="R55" s="32"/>
      <c r="S55" s="28" t="str">
        <f t="shared" si="6"/>
        <v/>
      </c>
      <c r="T55" s="27" t="str">
        <f t="shared" si="7"/>
        <v/>
      </c>
      <c r="U55" s="26" t="str">
        <f t="shared" si="8"/>
        <v/>
      </c>
      <c r="V55" s="31"/>
      <c r="W55" s="30"/>
      <c r="X55" s="30"/>
      <c r="Y55" s="29"/>
      <c r="Z55" s="31"/>
      <c r="AA55" s="30"/>
      <c r="AB55" s="30"/>
      <c r="AC55" s="29"/>
      <c r="AD55" s="31"/>
      <c r="AE55" s="30"/>
      <c r="AF55" s="30"/>
      <c r="AG55" s="29"/>
    </row>
    <row r="56" spans="1:33" ht="16.5" x14ac:dyDescent="0.3">
      <c r="A56" s="179">
        <f>COUNT(A$16:$A55)+1</f>
        <v>40</v>
      </c>
      <c r="B56" s="159" t="s">
        <v>14</v>
      </c>
      <c r="C56" s="39"/>
      <c r="D56" s="38"/>
      <c r="E56" s="38"/>
      <c r="F56" s="38"/>
      <c r="G56" s="37"/>
      <c r="H56" s="36"/>
      <c r="I56" s="35"/>
      <c r="J56" s="34"/>
      <c r="K56" s="33"/>
      <c r="L56" s="33"/>
      <c r="M56" s="33"/>
      <c r="N56" s="33"/>
      <c r="O56" s="33"/>
      <c r="P56" s="33"/>
      <c r="Q56" s="29"/>
      <c r="R56" s="32"/>
      <c r="S56" s="28" t="str">
        <f t="shared" si="6"/>
        <v/>
      </c>
      <c r="T56" s="27" t="str">
        <f t="shared" si="7"/>
        <v/>
      </c>
      <c r="U56" s="26" t="str">
        <f t="shared" si="8"/>
        <v/>
      </c>
      <c r="V56" s="31"/>
      <c r="W56" s="30"/>
      <c r="X56" s="30"/>
      <c r="Y56" s="29"/>
      <c r="Z56" s="31"/>
      <c r="AA56" s="30"/>
      <c r="AB56" s="30"/>
      <c r="AC56" s="29"/>
      <c r="AD56" s="31"/>
      <c r="AE56" s="30"/>
      <c r="AF56" s="30"/>
      <c r="AG56" s="29"/>
    </row>
    <row r="57" spans="1:33" ht="17.25" thickBot="1" x14ac:dyDescent="0.35">
      <c r="A57" s="179">
        <f>COUNT(A$16:$A56)+1</f>
        <v>41</v>
      </c>
      <c r="B57" s="160"/>
      <c r="C57" s="25"/>
      <c r="D57" s="24"/>
      <c r="E57" s="24"/>
      <c r="F57" s="24"/>
      <c r="G57" s="23"/>
      <c r="H57" s="22"/>
      <c r="I57" s="21"/>
      <c r="J57" s="20"/>
      <c r="K57" s="19"/>
      <c r="L57" s="19"/>
      <c r="M57" s="19"/>
      <c r="N57" s="19"/>
      <c r="O57" s="19"/>
      <c r="P57" s="19"/>
      <c r="Q57" s="15"/>
      <c r="R57" s="18"/>
      <c r="S57" s="14" t="str">
        <f t="shared" si="6"/>
        <v/>
      </c>
      <c r="T57" s="13" t="str">
        <f t="shared" si="7"/>
        <v/>
      </c>
      <c r="U57" s="12" t="str">
        <f t="shared" si="8"/>
        <v/>
      </c>
      <c r="V57" s="17"/>
      <c r="W57" s="16"/>
      <c r="X57" s="16"/>
      <c r="Y57" s="15"/>
      <c r="Z57" s="17"/>
      <c r="AA57" s="16"/>
      <c r="AB57" s="16"/>
      <c r="AC57" s="15"/>
      <c r="AD57" s="17"/>
      <c r="AE57" s="16"/>
      <c r="AF57" s="16"/>
      <c r="AG57" s="15"/>
    </row>
    <row r="58" spans="1:33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ht="18" x14ac:dyDescent="0.25">
      <c r="A60" s="6" t="s">
        <v>10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</row>
    <row r="61" spans="1:33" ht="18" x14ac:dyDescent="0.25">
      <c r="A61" s="11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</row>
    <row r="62" spans="1:33" ht="18" x14ac:dyDescent="0.25">
      <c r="A62" s="9" t="s">
        <v>9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</row>
    <row r="63" spans="1:33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</row>
    <row r="64" spans="1:33" x14ac:dyDescent="0.2">
      <c r="A64" s="6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1:33" ht="15.7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1:33" x14ac:dyDescent="0.2">
      <c r="B66" s="2" t="s">
        <v>215</v>
      </c>
      <c r="C66" s="2"/>
      <c r="D66" s="2"/>
      <c r="E66" s="3"/>
    </row>
    <row r="67" spans="1:33" x14ac:dyDescent="0.2">
      <c r="B67" s="2" t="s">
        <v>8</v>
      </c>
      <c r="C67" s="2"/>
      <c r="D67" s="2"/>
      <c r="E67" s="3"/>
    </row>
    <row r="68" spans="1:33" x14ac:dyDescent="0.2">
      <c r="B68" s="3" t="s">
        <v>7</v>
      </c>
      <c r="C68" s="3"/>
      <c r="D68" s="3"/>
      <c r="E68" s="3"/>
    </row>
    <row r="69" spans="1:33" x14ac:dyDescent="0.2">
      <c r="B69" s="2" t="s">
        <v>6</v>
      </c>
      <c r="C69" s="2"/>
      <c r="D69" s="2"/>
      <c r="E69" s="3"/>
    </row>
    <row r="70" spans="1:33" x14ac:dyDescent="0.2">
      <c r="B70" s="3" t="s">
        <v>5</v>
      </c>
      <c r="C70" s="3"/>
      <c r="D70" s="3"/>
      <c r="E70" s="3"/>
    </row>
    <row r="71" spans="1:33" x14ac:dyDescent="0.2">
      <c r="B71" s="3" t="s">
        <v>4</v>
      </c>
      <c r="C71" s="3"/>
      <c r="D71" s="3"/>
      <c r="E71" s="3"/>
    </row>
    <row r="72" spans="1:33" x14ac:dyDescent="0.2">
      <c r="B72" s="2" t="s">
        <v>3</v>
      </c>
      <c r="C72" s="2"/>
      <c r="D72" s="2"/>
      <c r="E72" s="3"/>
    </row>
    <row r="73" spans="1:33" x14ac:dyDescent="0.2">
      <c r="B73" s="3" t="s">
        <v>2</v>
      </c>
      <c r="C73" s="3"/>
      <c r="D73" s="3"/>
      <c r="E73" s="3"/>
    </row>
    <row r="74" spans="1:33" x14ac:dyDescent="0.2">
      <c r="B74" s="2" t="s">
        <v>1</v>
      </c>
      <c r="C74" s="2"/>
      <c r="D74" s="2"/>
      <c r="E74" s="3"/>
    </row>
    <row r="75" spans="1:33" x14ac:dyDescent="0.2">
      <c r="B75" s="2" t="s">
        <v>0</v>
      </c>
      <c r="C75" s="2"/>
    </row>
  </sheetData>
  <mergeCells count="7">
    <mergeCell ref="AD11:AE11"/>
    <mergeCell ref="J11:N15"/>
    <mergeCell ref="O11:O15"/>
    <mergeCell ref="P11:P15"/>
    <mergeCell ref="Q11:Q15"/>
    <mergeCell ref="V11:W11"/>
    <mergeCell ref="Z11:AA11"/>
  </mergeCells>
  <dataValidations count="9">
    <dataValidation type="list" allowBlank="1" showInputMessage="1" showErrorMessage="1" sqref="C18:C25 C51:C57 C27:C49" xr:uid="{00000000-0002-0000-0800-000000000000}">
      <formula1>$AW$1:$AW$14</formula1>
    </dataValidation>
    <dataValidation type="list" allowBlank="1" showInputMessage="1" showErrorMessage="1" sqref="P51:P57 P18:P25 P27:P49" xr:uid="{00000000-0002-0000-0800-000001000000}">
      <formula1>$AM$1:$AO$1</formula1>
    </dataValidation>
    <dataValidation type="list" allowBlank="1" showInputMessage="1" showErrorMessage="1" sqref="J18:J25 J51:J57 J27:J49" xr:uid="{00000000-0002-0000-0800-000002000000}">
      <formula1>$J$16</formula1>
    </dataValidation>
    <dataValidation type="list" allowBlank="1" showInputMessage="1" showErrorMessage="1" sqref="K51:K57 K18:K25 K27:K49" xr:uid="{00000000-0002-0000-0800-000003000000}">
      <formula1>$K$16</formula1>
    </dataValidation>
    <dataValidation type="list" allowBlank="1" showInputMessage="1" showErrorMessage="1" sqref="L18:L25 L51:L57 L27:L49" xr:uid="{00000000-0002-0000-0800-000004000000}">
      <formula1>$L$16</formula1>
    </dataValidation>
    <dataValidation type="list" allowBlank="1" showInputMessage="1" showErrorMessage="1" sqref="M18:M25 M51:M57 M27:M49" xr:uid="{00000000-0002-0000-0800-000005000000}">
      <formula1>$M$16</formula1>
    </dataValidation>
    <dataValidation type="list" allowBlank="1" showInputMessage="1" showErrorMessage="1" sqref="N51:N57 N18:N25 N27:N49" xr:uid="{00000000-0002-0000-0800-000006000000}">
      <formula1>$N$16</formula1>
    </dataValidation>
    <dataValidation type="list" allowBlank="1" showInputMessage="1" showErrorMessage="1" sqref="AG51:AG57 Q51:Q57 Y51:Y57 AC18:AC25 Y18:Y25 AG18:AG25 Q18:Q25 O18:O25 O51:O57 AC51:AC57 O27:O49 AG27:AG49 AC27:AC49 Q27:Q49 Y27:Y49" xr:uid="{00000000-0002-0000-0800-000007000000}">
      <formula1>$AP$1:$AR$1</formula1>
    </dataValidation>
    <dataValidation type="list" allowBlank="1" showInputMessage="1" showErrorMessage="1" sqref="I51:I57 I18:I25 I27:I49" xr:uid="{00000000-0002-0000-0800-000008000000}">
      <formula1>$AS$1:$AS$28</formula1>
    </dataValidation>
  </dataValidations>
  <hyperlinks>
    <hyperlink ref="R8" r:id="rId1" xr:uid="{00000000-0004-0000-0800-000000000000}"/>
    <hyperlink ref="AH1" location="TARTALOM!A1" display=" &lt; Tartalom" xr:uid="{00000000-0004-0000-0800-000001000000}"/>
    <hyperlink ref="G1" location="TARTALOM!A1" display=" &lt; Tartalom" xr:uid="{00000000-0004-0000-0800-000002000000}"/>
  </hyperlinks>
  <pageMargins left="0.70866141732283472" right="0.70866141732283472" top="0.70866141732283472" bottom="0.70866141732283472" header="0.51181102362204722" footer="0.51181102362204722"/>
  <pageSetup paperSize="9" scale="64" orientation="portrait" r:id="rId2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6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23"/>
  <sheetViews>
    <sheetView workbookViewId="0"/>
  </sheetViews>
  <sheetFormatPr defaultRowHeight="14.25" x14ac:dyDescent="0.2"/>
  <cols>
    <col min="1" max="1" width="5.625" style="114" customWidth="1"/>
    <col min="2" max="2" width="36.625" style="114" customWidth="1"/>
    <col min="3" max="4" width="20.625" style="114" customWidth="1"/>
    <col min="5" max="5" width="14.125" style="114" bestFit="1" customWidth="1"/>
    <col min="6" max="6" width="20.625" style="114" customWidth="1"/>
    <col min="7" max="16384" width="9" style="114"/>
  </cols>
  <sheetData>
    <row r="1" spans="1:14" ht="32.1" customHeight="1" x14ac:dyDescent="0.3">
      <c r="A1"/>
      <c r="B1" s="113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115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115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100" spans="3:3" x14ac:dyDescent="0.2">
      <c r="C100" s="116"/>
    </row>
    <row r="101" spans="3:3" x14ac:dyDescent="0.2">
      <c r="C101" s="116"/>
    </row>
    <row r="102" spans="3:3" x14ac:dyDescent="0.2">
      <c r="C102" s="116"/>
    </row>
    <row r="103" spans="3:3" x14ac:dyDescent="0.2">
      <c r="C103" s="116"/>
    </row>
    <row r="104" spans="3:3" x14ac:dyDescent="0.2">
      <c r="C104" s="116"/>
    </row>
    <row r="105" spans="3:3" x14ac:dyDescent="0.2">
      <c r="C105" s="116"/>
    </row>
    <row r="106" spans="3:3" x14ac:dyDescent="0.2">
      <c r="C106" s="116"/>
    </row>
    <row r="107" spans="3:3" x14ac:dyDescent="0.2">
      <c r="C107" s="116"/>
    </row>
    <row r="108" spans="3:3" x14ac:dyDescent="0.2">
      <c r="C108" s="116"/>
    </row>
    <row r="109" spans="3:3" x14ac:dyDescent="0.2">
      <c r="C109" s="116"/>
    </row>
    <row r="110" spans="3:3" x14ac:dyDescent="0.2">
      <c r="C110" s="116"/>
    </row>
    <row r="111" spans="3:3" x14ac:dyDescent="0.2">
      <c r="C111" s="116"/>
    </row>
    <row r="112" spans="3:3" x14ac:dyDescent="0.2">
      <c r="C112" s="116"/>
    </row>
    <row r="113" spans="3:3" x14ac:dyDescent="0.2">
      <c r="C113" s="116"/>
    </row>
    <row r="114" spans="3:3" x14ac:dyDescent="0.2">
      <c r="C114" s="116"/>
    </row>
    <row r="115" spans="3:3" x14ac:dyDescent="0.2">
      <c r="C115" s="116"/>
    </row>
    <row r="116" spans="3:3" x14ac:dyDescent="0.2">
      <c r="C116" s="116"/>
    </row>
    <row r="117" spans="3:3" x14ac:dyDescent="0.2">
      <c r="C117" s="116"/>
    </row>
    <row r="118" spans="3:3" x14ac:dyDescent="0.2">
      <c r="C118" s="116"/>
    </row>
    <row r="119" spans="3:3" x14ac:dyDescent="0.2">
      <c r="C119" s="116"/>
    </row>
    <row r="120" spans="3:3" x14ac:dyDescent="0.2">
      <c r="C120" s="116"/>
    </row>
    <row r="121" spans="3:3" x14ac:dyDescent="0.2">
      <c r="C121" s="116"/>
    </row>
    <row r="122" spans="3:3" x14ac:dyDescent="0.2">
      <c r="C122" s="116"/>
    </row>
    <row r="123" spans="3:3" x14ac:dyDescent="0.2">
      <c r="C123" s="116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34"/>
  <sheetViews>
    <sheetView showGridLines="0" workbookViewId="0">
      <selection activeCell="G21" sqref="G21"/>
    </sheetView>
  </sheetViews>
  <sheetFormatPr defaultColWidth="9" defaultRowHeight="12.75" customHeight="1" x14ac:dyDescent="0.2"/>
  <cols>
    <col min="1" max="1" width="9" style="187" customWidth="1"/>
    <col min="2" max="2" width="10.75" style="198" customWidth="1"/>
    <col min="3" max="3" width="54" style="187" customWidth="1"/>
    <col min="4" max="4" width="13.125" style="187" bestFit="1" customWidth="1"/>
    <col min="5" max="5" width="11.25" style="187" customWidth="1"/>
    <col min="6" max="6" width="9" style="187" customWidth="1"/>
    <col min="7" max="16384" width="9" style="187"/>
  </cols>
  <sheetData>
    <row r="1" spans="1:5" ht="14.25" customHeight="1" x14ac:dyDescent="0.2">
      <c r="A1" s="337" t="s">
        <v>262</v>
      </c>
      <c r="B1" s="337"/>
      <c r="C1" s="337"/>
      <c r="D1" s="337"/>
    </row>
    <row r="2" spans="1:5" x14ac:dyDescent="0.2">
      <c r="A2" s="188"/>
      <c r="B2" s="189"/>
      <c r="C2" s="190"/>
      <c r="D2" s="191"/>
    </row>
    <row r="3" spans="1:5" ht="14.25" customHeight="1" x14ac:dyDescent="0.2">
      <c r="A3" s="337" t="s">
        <v>267</v>
      </c>
      <c r="B3" s="337"/>
      <c r="C3" s="337"/>
      <c r="D3" s="337"/>
    </row>
    <row r="4" spans="1:5" ht="14.25" customHeight="1" x14ac:dyDescent="0.2">
      <c r="A4" s="337" t="s">
        <v>360</v>
      </c>
      <c r="B4" s="337"/>
      <c r="C4" s="337"/>
      <c r="D4" s="337"/>
    </row>
    <row r="5" spans="1:5" ht="14.25" customHeight="1" x14ac:dyDescent="0.2">
      <c r="A5" s="337">
        <f>Alapa!C17</f>
        <v>0</v>
      </c>
      <c r="B5" s="337"/>
      <c r="C5" s="337"/>
      <c r="D5" s="337"/>
    </row>
    <row r="6" spans="1:5" ht="14.25" customHeight="1" x14ac:dyDescent="0.2">
      <c r="A6" s="337">
        <f>Alapa!C12</f>
        <v>0</v>
      </c>
      <c r="B6" s="337"/>
      <c r="C6" s="337"/>
      <c r="D6" s="337"/>
    </row>
    <row r="7" spans="1:5" x14ac:dyDescent="0.2">
      <c r="A7" s="188"/>
      <c r="B7" s="189"/>
      <c r="C7" s="191"/>
      <c r="D7" s="191"/>
    </row>
    <row r="8" spans="1:5" x14ac:dyDescent="0.2">
      <c r="A8" s="188"/>
      <c r="B8" s="189"/>
      <c r="C8" s="191"/>
      <c r="D8" s="191"/>
    </row>
    <row r="9" spans="1:5" ht="16.5" x14ac:dyDescent="0.3">
      <c r="A9" s="192" t="s">
        <v>263</v>
      </c>
      <c r="B9" s="193" t="s">
        <v>264</v>
      </c>
      <c r="C9" s="193" t="s">
        <v>265</v>
      </c>
      <c r="D9" s="193" t="s">
        <v>266</v>
      </c>
    </row>
    <row r="10" spans="1:5" ht="16.5" x14ac:dyDescent="0.3">
      <c r="A10" s="192" t="s">
        <v>344</v>
      </c>
      <c r="B10" s="193" t="s">
        <v>361</v>
      </c>
      <c r="C10" s="193"/>
      <c r="D10" s="193"/>
    </row>
    <row r="11" spans="1:5" ht="16.5" x14ac:dyDescent="0.3">
      <c r="A11" s="192" t="s">
        <v>344</v>
      </c>
      <c r="B11" s="193" t="s">
        <v>345</v>
      </c>
      <c r="C11" s="193"/>
      <c r="D11" s="193"/>
    </row>
    <row r="12" spans="1:5" ht="16.5" x14ac:dyDescent="0.3">
      <c r="A12" s="192"/>
      <c r="B12" s="193" t="s">
        <v>346</v>
      </c>
      <c r="C12" s="193"/>
      <c r="D12" s="193"/>
    </row>
    <row r="13" spans="1:5" ht="16.5" x14ac:dyDescent="0.3">
      <c r="A13" s="194"/>
      <c r="B13" s="195"/>
      <c r="C13" s="196" t="s">
        <v>343</v>
      </c>
      <c r="D13" s="206" t="s">
        <v>272</v>
      </c>
    </row>
    <row r="14" spans="1:5" ht="16.5" x14ac:dyDescent="0.3">
      <c r="A14" s="194"/>
      <c r="B14" s="195"/>
      <c r="C14" s="193" t="s">
        <v>347</v>
      </c>
      <c r="D14" s="206"/>
    </row>
    <row r="15" spans="1:5" ht="16.5" x14ac:dyDescent="0.3">
      <c r="A15" s="194"/>
      <c r="B15" s="195"/>
      <c r="C15" s="196" t="s">
        <v>268</v>
      </c>
      <c r="D15" s="206" t="s">
        <v>273</v>
      </c>
      <c r="E15" s="197"/>
    </row>
    <row r="16" spans="1:5" ht="16.5" customHeight="1" x14ac:dyDescent="0.3">
      <c r="A16" s="194"/>
      <c r="B16" s="195"/>
      <c r="C16" s="196" t="s">
        <v>269</v>
      </c>
      <c r="D16" s="206" t="s">
        <v>274</v>
      </c>
      <c r="E16" s="197"/>
    </row>
    <row r="17" spans="1:5" ht="16.5" customHeight="1" x14ac:dyDescent="0.3">
      <c r="A17" s="194"/>
      <c r="B17" s="195"/>
      <c r="C17" s="196" t="s">
        <v>270</v>
      </c>
      <c r="D17" s="206" t="s">
        <v>275</v>
      </c>
      <c r="E17" s="197"/>
    </row>
    <row r="18" spans="1:5" ht="16.5" customHeight="1" x14ac:dyDescent="0.3">
      <c r="A18" s="194"/>
      <c r="B18" s="195"/>
      <c r="C18" s="196" t="s">
        <v>364</v>
      </c>
      <c r="D18" s="206" t="s">
        <v>276</v>
      </c>
    </row>
    <row r="19" spans="1:5" ht="16.5" customHeight="1" x14ac:dyDescent="0.3">
      <c r="A19" s="194"/>
      <c r="B19" s="195"/>
      <c r="C19" s="196" t="s">
        <v>271</v>
      </c>
      <c r="D19" s="206" t="s">
        <v>279</v>
      </c>
    </row>
    <row r="20" spans="1:5" ht="16.5" customHeight="1" x14ac:dyDescent="0.3">
      <c r="A20" s="194"/>
      <c r="B20" s="195"/>
      <c r="C20" s="196" t="s">
        <v>103</v>
      </c>
      <c r="D20" s="206" t="s">
        <v>277</v>
      </c>
    </row>
    <row r="21" spans="1:5" ht="16.5" customHeight="1" x14ac:dyDescent="0.3">
      <c r="A21" s="194"/>
      <c r="B21" s="195"/>
      <c r="C21" s="196" t="s">
        <v>367</v>
      </c>
      <c r="D21" s="206" t="s">
        <v>391</v>
      </c>
    </row>
    <row r="22" spans="1:5" ht="16.5" customHeight="1" x14ac:dyDescent="0.3">
      <c r="A22" s="194"/>
      <c r="B22" s="195"/>
      <c r="C22" s="196" t="s">
        <v>389</v>
      </c>
      <c r="D22" s="206" t="s">
        <v>390</v>
      </c>
    </row>
    <row r="23" spans="1:5" ht="16.5" customHeight="1" x14ac:dyDescent="0.2"/>
    <row r="24" spans="1:5" ht="12.75" customHeight="1" x14ac:dyDescent="0.2">
      <c r="B24" s="187"/>
    </row>
    <row r="25" spans="1:5" ht="12.75" customHeight="1" x14ac:dyDescent="0.2">
      <c r="B25" s="187"/>
    </row>
    <row r="26" spans="1:5" ht="12.75" customHeight="1" x14ac:dyDescent="0.2">
      <c r="B26" s="187"/>
    </row>
    <row r="27" spans="1:5" ht="12.75" customHeight="1" x14ac:dyDescent="0.2">
      <c r="B27" s="187"/>
    </row>
    <row r="28" spans="1:5" ht="12.75" customHeight="1" x14ac:dyDescent="0.2">
      <c r="B28" s="187"/>
    </row>
    <row r="29" spans="1:5" ht="12.75" customHeight="1" x14ac:dyDescent="0.2">
      <c r="B29" s="187"/>
    </row>
    <row r="30" spans="1:5" ht="12.75" customHeight="1" x14ac:dyDescent="0.2">
      <c r="B30" s="187"/>
    </row>
    <row r="31" spans="1:5" ht="12.75" customHeight="1" x14ac:dyDescent="0.2">
      <c r="B31" s="187"/>
    </row>
    <row r="32" spans="1:5" ht="12.75" customHeight="1" x14ac:dyDescent="0.2">
      <c r="B32" s="187"/>
    </row>
    <row r="33" spans="2:2" ht="12.75" customHeight="1" x14ac:dyDescent="0.2">
      <c r="B33" s="187"/>
    </row>
    <row r="34" spans="2:2" ht="12.75" customHeight="1" x14ac:dyDescent="0.2">
      <c r="B34" s="187"/>
    </row>
  </sheetData>
  <mergeCells count="5">
    <mergeCell ref="A1:D1"/>
    <mergeCell ref="A3:D3"/>
    <mergeCell ref="A5:D5"/>
    <mergeCell ref="A6:D6"/>
    <mergeCell ref="A4:D4"/>
  </mergeCells>
  <hyperlinks>
    <hyperlink ref="D15" location="'KK-06_TE'!A1" display="KK-06_TE" xr:uid="{00000000-0004-0000-0000-000000000000}"/>
    <hyperlink ref="D16" location="'KK-06_KE-BESZ'!A1" display="KK-06_KE-BESZ" xr:uid="{00000000-0004-0000-0000-000001000000}"/>
    <hyperlink ref="D17" location="'KK-06_KE-LELT'!A1" display="KK-06_KE-LELT" xr:uid="{00000000-0004-0000-0000-000002000000}"/>
    <hyperlink ref="D18" location="'KK-06_KOV'!A1" display="KK-06_KOV" xr:uid="{00000000-0004-0000-0000-000003000000}"/>
    <hyperlink ref="D19" location="'KK-06_KOT'!A1" display="KK-06_KOT" xr:uid="{00000000-0004-0000-0000-000004000000}"/>
    <hyperlink ref="D20" location="'KK-06_PENZ'!A1" display="KK-06_PENZ" xr:uid="{00000000-0004-0000-0000-000005000000}"/>
    <hyperlink ref="D22" location="'KK-06_EGYEB'!A1" display="KK-06_EGYEB" xr:uid="{00000000-0004-0000-0000-000006000000}"/>
    <hyperlink ref="D13" location="'KK-06'!A1" display="KK-06" xr:uid="{00000000-0004-0000-0000-000007000000}"/>
    <hyperlink ref="D21" location="'KK-06_PENZ'!A1" display="KK-06_BER" xr:uid="{2841B041-46DD-4A0B-A06D-0E5AC71F126A}"/>
  </hyperlinks>
  <pageMargins left="0.7" right="0.7" top="0.75" bottom="0.75" header="0.3" footer="0.3"/>
  <pageSetup paperSize="9" scale="96" orientation="portrait" r:id="rId1"/>
  <colBreaks count="1" manualBreakCount="1">
    <brk id="4" max="1638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8"/>
  <sheetViews>
    <sheetView showGridLines="0" topLeftCell="A49" workbookViewId="0"/>
  </sheetViews>
  <sheetFormatPr defaultColWidth="9" defaultRowHeight="16.5" customHeight="1" x14ac:dyDescent="0.3"/>
  <cols>
    <col min="1" max="1" width="9" style="187" customWidth="1"/>
    <col min="2" max="2" width="50.875" style="187" customWidth="1"/>
    <col min="3" max="3" width="10" style="187" customWidth="1"/>
    <col min="4" max="5" width="9" style="187" customWidth="1"/>
    <col min="6" max="6" width="15.875" style="187" customWidth="1"/>
    <col min="7" max="8" width="9" style="212" customWidth="1"/>
    <col min="9" max="15" width="9" style="187" customWidth="1"/>
    <col min="16" max="16" width="8.875" style="187" customWidth="1"/>
    <col min="17" max="17" width="9" style="187" customWidth="1"/>
    <col min="18" max="18" width="17.875" style="187" customWidth="1"/>
    <col min="19" max="16384" width="9" style="187"/>
  </cols>
  <sheetData>
    <row r="1" spans="1:8" x14ac:dyDescent="0.3">
      <c r="A1" s="207" t="s">
        <v>272</v>
      </c>
      <c r="B1" s="208"/>
      <c r="C1" s="209"/>
      <c r="D1" s="191"/>
      <c r="E1" s="191"/>
      <c r="F1" s="191"/>
      <c r="G1" s="259" t="s">
        <v>129</v>
      </c>
      <c r="H1" s="187"/>
    </row>
    <row r="2" spans="1:8" ht="14.25" customHeight="1" x14ac:dyDescent="0.3">
      <c r="A2" s="209"/>
      <c r="B2" s="208"/>
      <c r="C2" s="209"/>
      <c r="D2" s="210">
        <f>A83</f>
        <v>0</v>
      </c>
      <c r="E2" s="210">
        <f>A85</f>
        <v>0</v>
      </c>
      <c r="F2" s="191"/>
      <c r="G2" s="211" t="s">
        <v>280</v>
      </c>
    </row>
    <row r="3" spans="1:8" x14ac:dyDescent="0.3">
      <c r="A3" s="208" t="s">
        <v>355</v>
      </c>
      <c r="B3" s="208"/>
      <c r="C3" s="208"/>
      <c r="D3" s="191"/>
      <c r="E3" s="191"/>
      <c r="F3" s="191"/>
      <c r="G3" s="213"/>
    </row>
    <row r="4" spans="1:8" ht="18" customHeight="1" x14ac:dyDescent="0.3">
      <c r="A4" s="214" t="str">
        <f>CONCATENATE("Ügyfél:   ",Alapa!$C$17)</f>
        <v xml:space="preserve">Ügyfél:   </v>
      </c>
      <c r="B4" s="215"/>
      <c r="C4" s="216"/>
      <c r="D4" s="217" t="s">
        <v>122</v>
      </c>
      <c r="E4" s="218"/>
      <c r="F4" s="219"/>
      <c r="G4" s="213"/>
    </row>
    <row r="5" spans="1:8" ht="15.75" customHeight="1" thickBot="1" x14ac:dyDescent="0.35">
      <c r="A5" s="214" t="str">
        <f>CONCATENATE("Fordulónap: ",Alapa!$C$12)</f>
        <v xml:space="preserve">Fordulónap: </v>
      </c>
      <c r="B5" s="215"/>
      <c r="C5" s="216"/>
      <c r="D5" s="217" t="s">
        <v>120</v>
      </c>
      <c r="E5" s="217" t="e">
        <f>VLOOKUP(H6,Alapa!$G$2:$H$22,2)</f>
        <v>#N/A</v>
      </c>
      <c r="F5" s="220"/>
      <c r="G5" s="213"/>
    </row>
    <row r="6" spans="1:8" ht="17.25" thickBot="1" x14ac:dyDescent="0.35">
      <c r="A6" s="208"/>
      <c r="B6" s="208"/>
      <c r="C6" s="208"/>
      <c r="D6" s="221" t="s">
        <v>119</v>
      </c>
      <c r="E6" s="217" t="str">
        <f>IF(Alapa!$N$2=0," ",Alapa!$N$2)</f>
        <v xml:space="preserve"> </v>
      </c>
      <c r="F6" s="222"/>
      <c r="G6" s="212" t="s">
        <v>118</v>
      </c>
      <c r="H6" s="223">
        <v>1</v>
      </c>
    </row>
    <row r="7" spans="1:8" x14ac:dyDescent="0.3">
      <c r="A7" s="208"/>
      <c r="B7" s="208"/>
      <c r="C7" s="208"/>
      <c r="D7" s="224"/>
      <c r="E7" s="224"/>
      <c r="F7" s="225"/>
      <c r="H7" s="226"/>
    </row>
    <row r="8" spans="1:8" x14ac:dyDescent="0.3">
      <c r="A8" s="224" t="s">
        <v>113</v>
      </c>
      <c r="B8" s="227" t="s">
        <v>281</v>
      </c>
      <c r="C8" s="208"/>
      <c r="D8" s="224"/>
      <c r="E8" s="224"/>
      <c r="F8" s="225"/>
      <c r="H8" s="226"/>
    </row>
    <row r="9" spans="1:8" x14ac:dyDescent="0.3">
      <c r="A9" s="191" t="s">
        <v>282</v>
      </c>
      <c r="B9" s="227"/>
      <c r="C9" s="208"/>
      <c r="D9" s="224"/>
      <c r="E9" s="224"/>
      <c r="F9" s="225"/>
      <c r="H9" s="226"/>
    </row>
    <row r="10" spans="1:8" x14ac:dyDescent="0.3">
      <c r="A10" s="191"/>
      <c r="B10" s="227" t="s">
        <v>283</v>
      </c>
      <c r="C10" s="208"/>
      <c r="D10" s="224"/>
      <c r="E10" s="224"/>
      <c r="F10" s="225"/>
      <c r="H10" s="226"/>
    </row>
    <row r="11" spans="1:8" x14ac:dyDescent="0.3">
      <c r="A11" s="224" t="s">
        <v>284</v>
      </c>
      <c r="B11" s="227"/>
      <c r="C11" s="208"/>
      <c r="D11" s="224"/>
      <c r="E11" s="224"/>
      <c r="F11" s="225"/>
      <c r="H11" s="226"/>
    </row>
    <row r="12" spans="1:8" x14ac:dyDescent="0.3">
      <c r="A12" s="191"/>
      <c r="B12" s="228"/>
      <c r="C12" s="208"/>
      <c r="D12" s="224"/>
      <c r="E12" s="224"/>
      <c r="F12" s="225"/>
      <c r="H12" s="226"/>
    </row>
    <row r="13" spans="1:8" x14ac:dyDescent="0.3">
      <c r="A13" s="224"/>
      <c r="B13" s="224"/>
      <c r="C13" s="224"/>
      <c r="D13" s="191"/>
      <c r="E13" s="191"/>
      <c r="F13" s="191"/>
      <c r="H13" s="187"/>
    </row>
    <row r="14" spans="1:8" ht="36" customHeight="1" x14ac:dyDescent="0.3">
      <c r="A14" s="262" t="s">
        <v>83</v>
      </c>
      <c r="B14" s="279" t="s">
        <v>87</v>
      </c>
      <c r="C14" s="263" t="s">
        <v>285</v>
      </c>
      <c r="D14" s="263" t="s">
        <v>286</v>
      </c>
      <c r="E14" s="263" t="s">
        <v>287</v>
      </c>
      <c r="F14" s="229" t="s">
        <v>288</v>
      </c>
      <c r="H14" s="187"/>
    </row>
    <row r="15" spans="1:8" ht="12.75" x14ac:dyDescent="0.2">
      <c r="A15" s="264">
        <f>COUNT(A14:$A$14)+1</f>
        <v>1</v>
      </c>
      <c r="B15" s="265" t="s">
        <v>356</v>
      </c>
      <c r="C15" s="266"/>
      <c r="D15" s="281"/>
      <c r="E15" s="281"/>
      <c r="F15" s="282"/>
      <c r="G15" s="187"/>
      <c r="H15" s="187"/>
    </row>
    <row r="16" spans="1:8" x14ac:dyDescent="0.3">
      <c r="A16" s="273">
        <f>COUNT(A$14:$A15)+1</f>
        <v>2</v>
      </c>
      <c r="B16" s="280" t="s">
        <v>289</v>
      </c>
      <c r="C16" s="232"/>
      <c r="D16" s="232"/>
      <c r="E16" s="232"/>
      <c r="F16" s="260" t="s">
        <v>348</v>
      </c>
      <c r="H16" s="187"/>
    </row>
    <row r="17" spans="1:8" x14ac:dyDescent="0.3">
      <c r="A17" s="269">
        <f>COUNT(A$14:$A16)+1</f>
        <v>3</v>
      </c>
      <c r="B17" s="274" t="s">
        <v>290</v>
      </c>
      <c r="C17" s="230"/>
      <c r="D17" s="230"/>
      <c r="E17" s="230"/>
      <c r="F17" s="231" t="s">
        <v>348</v>
      </c>
      <c r="H17" s="187"/>
    </row>
    <row r="18" spans="1:8" ht="25.5" x14ac:dyDescent="0.3">
      <c r="A18" s="269">
        <f>COUNT(A$14:$A17)+1</f>
        <v>4</v>
      </c>
      <c r="B18" s="274" t="s">
        <v>291</v>
      </c>
      <c r="C18" s="230"/>
      <c r="D18" s="230"/>
      <c r="E18" s="230"/>
      <c r="F18" s="231" t="s">
        <v>348</v>
      </c>
      <c r="H18" s="187"/>
    </row>
    <row r="19" spans="1:8" x14ac:dyDescent="0.3">
      <c r="A19" s="269">
        <f>COUNT(A$14:$A18)+1</f>
        <v>5</v>
      </c>
      <c r="B19" s="274" t="s">
        <v>292</v>
      </c>
      <c r="C19" s="230"/>
      <c r="D19" s="230"/>
      <c r="E19" s="230"/>
      <c r="F19" s="231" t="s">
        <v>348</v>
      </c>
      <c r="H19" s="187"/>
    </row>
    <row r="20" spans="1:8" x14ac:dyDescent="0.3">
      <c r="A20" s="269">
        <f>COUNT(A$14:$A19)+1</f>
        <v>6</v>
      </c>
      <c r="B20" s="274" t="s">
        <v>293</v>
      </c>
      <c r="C20" s="230"/>
      <c r="D20" s="230"/>
      <c r="E20" s="230"/>
      <c r="F20" s="231" t="s">
        <v>348</v>
      </c>
      <c r="H20" s="187"/>
    </row>
    <row r="21" spans="1:8" x14ac:dyDescent="0.3">
      <c r="A21" s="269">
        <f>COUNT(A$14:$A20)+1</f>
        <v>7</v>
      </c>
      <c r="B21" s="274" t="s">
        <v>294</v>
      </c>
      <c r="C21" s="230"/>
      <c r="D21" s="230"/>
      <c r="E21" s="230"/>
      <c r="F21" s="231" t="s">
        <v>348</v>
      </c>
      <c r="H21" s="187"/>
    </row>
    <row r="22" spans="1:8" ht="25.5" x14ac:dyDescent="0.3">
      <c r="A22" s="269">
        <f>COUNT(A$14:$A21)+1</f>
        <v>8</v>
      </c>
      <c r="B22" s="274" t="s">
        <v>295</v>
      </c>
      <c r="C22" s="230"/>
      <c r="D22" s="230"/>
      <c r="E22" s="230"/>
      <c r="F22" s="231" t="s">
        <v>348</v>
      </c>
      <c r="H22" s="187"/>
    </row>
    <row r="23" spans="1:8" x14ac:dyDescent="0.3">
      <c r="A23" s="269">
        <f>COUNT(A$14:$A22)+1</f>
        <v>9</v>
      </c>
      <c r="B23" s="274" t="s">
        <v>296</v>
      </c>
      <c r="C23" s="230"/>
      <c r="D23" s="230"/>
      <c r="E23" s="230"/>
      <c r="F23" s="231" t="s">
        <v>348</v>
      </c>
    </row>
    <row r="24" spans="1:8" x14ac:dyDescent="0.3">
      <c r="A24" s="269">
        <f>COUNT(A$14:$A23)+1</f>
        <v>10</v>
      </c>
      <c r="B24" s="274" t="s">
        <v>297</v>
      </c>
      <c r="C24" s="230"/>
      <c r="D24" s="230"/>
      <c r="E24" s="230"/>
      <c r="F24" s="231" t="s">
        <v>348</v>
      </c>
    </row>
    <row r="25" spans="1:8" ht="25.5" x14ac:dyDescent="0.3">
      <c r="A25" s="269">
        <f>COUNT(A$14:$A24)+1</f>
        <v>11</v>
      </c>
      <c r="B25" s="274" t="s">
        <v>298</v>
      </c>
      <c r="C25" s="230"/>
      <c r="D25" s="230"/>
      <c r="E25" s="230"/>
      <c r="F25" s="231" t="s">
        <v>348</v>
      </c>
    </row>
    <row r="26" spans="1:8" x14ac:dyDescent="0.3">
      <c r="A26" s="269">
        <f>COUNT(A$14:$A25)+1</f>
        <v>12</v>
      </c>
      <c r="B26" s="274" t="s">
        <v>299</v>
      </c>
      <c r="C26" s="230"/>
      <c r="D26" s="230"/>
      <c r="E26" s="230"/>
      <c r="F26" s="231" t="s">
        <v>348</v>
      </c>
    </row>
    <row r="27" spans="1:8" x14ac:dyDescent="0.3">
      <c r="A27" s="269">
        <f>COUNT(A$14:$A26)+1</f>
        <v>13</v>
      </c>
      <c r="B27" s="274" t="s">
        <v>300</v>
      </c>
      <c r="C27" s="230"/>
      <c r="D27" s="230"/>
      <c r="E27" s="230"/>
      <c r="F27" s="231" t="s">
        <v>348</v>
      </c>
    </row>
    <row r="28" spans="1:8" x14ac:dyDescent="0.3">
      <c r="A28" s="269">
        <f>COUNT(A$14:$A27)+1</f>
        <v>14</v>
      </c>
      <c r="B28" s="274" t="s">
        <v>301</v>
      </c>
      <c r="C28" s="230"/>
      <c r="D28" s="230"/>
      <c r="E28" s="230"/>
      <c r="F28" s="231" t="s">
        <v>348</v>
      </c>
    </row>
    <row r="29" spans="1:8" x14ac:dyDescent="0.3">
      <c r="A29" s="269">
        <f>COUNT(A$14:$A28)+1</f>
        <v>15</v>
      </c>
      <c r="B29" s="274" t="s">
        <v>302</v>
      </c>
      <c r="C29" s="230"/>
      <c r="D29" s="230"/>
      <c r="E29" s="230"/>
      <c r="F29" s="231" t="s">
        <v>348</v>
      </c>
    </row>
    <row r="30" spans="1:8" ht="27" customHeight="1" x14ac:dyDescent="0.3">
      <c r="A30" s="268">
        <f>COUNT(A$14:$A29)+1</f>
        <v>16</v>
      </c>
      <c r="B30" s="275" t="s">
        <v>333</v>
      </c>
      <c r="C30" s="232"/>
      <c r="D30" s="233"/>
      <c r="E30" s="233"/>
      <c r="F30" s="234" t="s">
        <v>348</v>
      </c>
    </row>
    <row r="31" spans="1:8" ht="27" customHeight="1" x14ac:dyDescent="0.3">
      <c r="A31" s="269">
        <f>COUNT(A$14:$A30)+1</f>
        <v>17</v>
      </c>
      <c r="B31" s="275" t="s">
        <v>304</v>
      </c>
      <c r="C31" s="230"/>
      <c r="D31" s="233"/>
      <c r="E31" s="233"/>
      <c r="F31" s="234" t="s">
        <v>348</v>
      </c>
    </row>
    <row r="32" spans="1:8" ht="27" customHeight="1" x14ac:dyDescent="0.3">
      <c r="A32" s="271">
        <f>COUNT(A$14:$A31)+1</f>
        <v>18</v>
      </c>
      <c r="B32" s="283" t="s">
        <v>334</v>
      </c>
      <c r="C32" s="284"/>
      <c r="D32" s="239"/>
      <c r="E32" s="239"/>
      <c r="F32" s="240" t="s">
        <v>348</v>
      </c>
    </row>
    <row r="33" spans="1:8" ht="27" customHeight="1" x14ac:dyDescent="0.3">
      <c r="A33" s="272">
        <f>COUNT(A$14:$A32)+1</f>
        <v>19</v>
      </c>
      <c r="B33" s="286" t="s">
        <v>357</v>
      </c>
      <c r="C33" s="266"/>
      <c r="D33" s="281"/>
      <c r="E33" s="281"/>
      <c r="F33" s="282"/>
    </row>
    <row r="34" spans="1:8" x14ac:dyDescent="0.3">
      <c r="A34" s="273">
        <f>COUNT(A$14:$A33)+1</f>
        <v>20</v>
      </c>
      <c r="B34" s="285" t="s">
        <v>320</v>
      </c>
      <c r="C34" s="233"/>
      <c r="D34" s="233"/>
      <c r="E34" s="233"/>
      <c r="F34" s="234" t="s">
        <v>348</v>
      </c>
    </row>
    <row r="35" spans="1:8" x14ac:dyDescent="0.3">
      <c r="A35" s="269">
        <f>COUNT(A$14:$A34)+1</f>
        <v>21</v>
      </c>
      <c r="B35" s="276" t="s">
        <v>321</v>
      </c>
      <c r="C35" s="235"/>
      <c r="D35" s="235"/>
      <c r="E35" s="235"/>
      <c r="F35" s="236" t="s">
        <v>348</v>
      </c>
    </row>
    <row r="36" spans="1:8" x14ac:dyDescent="0.3">
      <c r="A36" s="269">
        <f>COUNT(A$14:$A35)+1</f>
        <v>22</v>
      </c>
      <c r="B36" s="276" t="s">
        <v>322</v>
      </c>
      <c r="C36" s="235"/>
      <c r="D36" s="235"/>
      <c r="E36" s="235"/>
      <c r="F36" s="236" t="s">
        <v>348</v>
      </c>
    </row>
    <row r="37" spans="1:8" x14ac:dyDescent="0.3">
      <c r="A37" s="269">
        <f>COUNT(A$14:$A36)+1</f>
        <v>23</v>
      </c>
      <c r="B37" s="276" t="s">
        <v>323</v>
      </c>
      <c r="C37" s="235"/>
      <c r="D37" s="235"/>
      <c r="E37" s="235"/>
      <c r="F37" s="236" t="s">
        <v>348</v>
      </c>
    </row>
    <row r="38" spans="1:8" x14ac:dyDescent="0.3">
      <c r="A38" s="269">
        <f>COUNT(A$14:$A37)+1</f>
        <v>24</v>
      </c>
      <c r="B38" s="276" t="s">
        <v>324</v>
      </c>
      <c r="C38" s="235"/>
      <c r="D38" s="235"/>
      <c r="E38" s="235"/>
      <c r="F38" s="236" t="s">
        <v>348</v>
      </c>
    </row>
    <row r="39" spans="1:8" x14ac:dyDescent="0.3">
      <c r="A39" s="269">
        <f>COUNT(A$14:$A38)+1</f>
        <v>25</v>
      </c>
      <c r="B39" s="276" t="s">
        <v>325</v>
      </c>
      <c r="C39" s="235"/>
      <c r="D39" s="235"/>
      <c r="E39" s="235"/>
      <c r="F39" s="236" t="s">
        <v>348</v>
      </c>
    </row>
    <row r="40" spans="1:8" x14ac:dyDescent="0.3">
      <c r="A40" s="269">
        <f>COUNT(A$14:$A39)+1</f>
        <v>26</v>
      </c>
      <c r="B40" s="276" t="s">
        <v>326</v>
      </c>
      <c r="C40" s="235"/>
      <c r="D40" s="235"/>
      <c r="E40" s="235"/>
      <c r="F40" s="236" t="s">
        <v>348</v>
      </c>
    </row>
    <row r="41" spans="1:8" x14ac:dyDescent="0.3">
      <c r="A41" s="269">
        <f>COUNT(A$14:$A40)+1</f>
        <v>27</v>
      </c>
      <c r="B41" s="276" t="s">
        <v>327</v>
      </c>
      <c r="C41" s="235"/>
      <c r="D41" s="235"/>
      <c r="E41" s="235"/>
      <c r="F41" s="236" t="s">
        <v>348</v>
      </c>
    </row>
    <row r="42" spans="1:8" x14ac:dyDescent="0.3">
      <c r="A42" s="269">
        <f>COUNT(A$14:$A41)+1</f>
        <v>28</v>
      </c>
      <c r="B42" s="276" t="s">
        <v>328</v>
      </c>
      <c r="C42" s="235"/>
      <c r="D42" s="235"/>
      <c r="E42" s="235"/>
      <c r="F42" s="236" t="s">
        <v>348</v>
      </c>
    </row>
    <row r="43" spans="1:8" x14ac:dyDescent="0.3">
      <c r="A43" s="269">
        <f>COUNT(A$14:$A42)+1</f>
        <v>29</v>
      </c>
      <c r="B43" s="276" t="s">
        <v>329</v>
      </c>
      <c r="C43" s="235"/>
      <c r="D43" s="235"/>
      <c r="E43" s="235"/>
      <c r="F43" s="236" t="s">
        <v>348</v>
      </c>
    </row>
    <row r="44" spans="1:8" x14ac:dyDescent="0.3">
      <c r="A44" s="269">
        <f>COUNT(A$14:$A43)+1</f>
        <v>30</v>
      </c>
      <c r="B44" s="276" t="s">
        <v>330</v>
      </c>
      <c r="C44" s="235"/>
      <c r="D44" s="235"/>
      <c r="E44" s="235"/>
      <c r="F44" s="236" t="s">
        <v>348</v>
      </c>
    </row>
    <row r="45" spans="1:8" x14ac:dyDescent="0.3">
      <c r="A45" s="269">
        <f>COUNT(A$14:$A44)+1</f>
        <v>31</v>
      </c>
      <c r="B45" s="276" t="s">
        <v>331</v>
      </c>
      <c r="C45" s="235"/>
      <c r="D45" s="235"/>
      <c r="E45" s="235"/>
      <c r="F45" s="236" t="s">
        <v>348</v>
      </c>
    </row>
    <row r="46" spans="1:8" x14ac:dyDescent="0.3">
      <c r="A46" s="271">
        <f>COUNT(A$14:$A45)+1</f>
        <v>32</v>
      </c>
      <c r="B46" s="287" t="s">
        <v>332</v>
      </c>
      <c r="C46" s="237"/>
      <c r="D46" s="237"/>
      <c r="E46" s="237"/>
      <c r="F46" s="238" t="s">
        <v>348</v>
      </c>
    </row>
    <row r="47" spans="1:8" ht="12.75" x14ac:dyDescent="0.2">
      <c r="A47" s="272">
        <f>COUNT(A$14:$A46)+1</f>
        <v>33</v>
      </c>
      <c r="B47" s="286" t="s">
        <v>303</v>
      </c>
      <c r="C47" s="266"/>
      <c r="D47" s="281"/>
      <c r="E47" s="281"/>
      <c r="F47" s="282"/>
      <c r="G47" s="187"/>
      <c r="H47" s="187"/>
    </row>
    <row r="48" spans="1:8" ht="25.5" x14ac:dyDescent="0.2">
      <c r="A48" s="273">
        <f>COUNT(A$14:$A47)+1</f>
        <v>34</v>
      </c>
      <c r="B48" s="288" t="s">
        <v>305</v>
      </c>
      <c r="C48" s="232"/>
      <c r="D48" s="233"/>
      <c r="E48" s="233"/>
      <c r="F48" s="260" t="s">
        <v>349</v>
      </c>
      <c r="G48" s="187"/>
      <c r="H48" s="187"/>
    </row>
    <row r="49" spans="1:8" ht="25.5" x14ac:dyDescent="0.2">
      <c r="A49" s="269">
        <f>COUNT(A$14:$A48)+1</f>
        <v>35</v>
      </c>
      <c r="B49" s="275" t="s">
        <v>306</v>
      </c>
      <c r="C49" s="230"/>
      <c r="D49" s="235"/>
      <c r="E49" s="235"/>
      <c r="F49" s="231" t="s">
        <v>349</v>
      </c>
      <c r="G49" s="187"/>
      <c r="H49" s="187"/>
    </row>
    <row r="50" spans="1:8" ht="17.25" customHeight="1" x14ac:dyDescent="0.2">
      <c r="A50" s="269">
        <f>COUNT(A$14:$A49)+1</f>
        <v>36</v>
      </c>
      <c r="B50" s="275" t="s">
        <v>307</v>
      </c>
      <c r="C50" s="230"/>
      <c r="D50" s="235"/>
      <c r="E50" s="235"/>
      <c r="F50" s="231" t="s">
        <v>349</v>
      </c>
      <c r="G50" s="187"/>
      <c r="H50" s="187"/>
    </row>
    <row r="51" spans="1:8" ht="18" customHeight="1" x14ac:dyDescent="0.2">
      <c r="A51" s="269">
        <f>COUNT(A$14:$A50)+1</f>
        <v>37</v>
      </c>
      <c r="B51" s="275" t="s">
        <v>308</v>
      </c>
      <c r="C51" s="230"/>
      <c r="D51" s="235"/>
      <c r="E51" s="235"/>
      <c r="F51" s="231" t="s">
        <v>349</v>
      </c>
      <c r="G51" s="187"/>
      <c r="H51" s="187"/>
    </row>
    <row r="52" spans="1:8" ht="18.75" customHeight="1" x14ac:dyDescent="0.2">
      <c r="A52" s="269">
        <f>COUNT(A$14:$A51)+1</f>
        <v>38</v>
      </c>
      <c r="B52" s="275" t="s">
        <v>309</v>
      </c>
      <c r="C52" s="230"/>
      <c r="D52" s="235"/>
      <c r="E52" s="235"/>
      <c r="F52" s="231" t="s">
        <v>349</v>
      </c>
      <c r="G52" s="187"/>
      <c r="H52" s="187"/>
    </row>
    <row r="53" spans="1:8" ht="18.75" customHeight="1" x14ac:dyDescent="0.2">
      <c r="A53" s="269">
        <f>COUNT(A$14:$A52)+1</f>
        <v>39</v>
      </c>
      <c r="B53" s="277" t="s">
        <v>310</v>
      </c>
      <c r="C53" s="230"/>
      <c r="D53" s="235"/>
      <c r="E53" s="235"/>
      <c r="F53" s="231" t="s">
        <v>349</v>
      </c>
      <c r="G53" s="187"/>
      <c r="H53" s="187"/>
    </row>
    <row r="54" spans="1:8" ht="25.5" x14ac:dyDescent="0.2">
      <c r="A54" s="269">
        <f>COUNT(A$14:$A53)+1</f>
        <v>40</v>
      </c>
      <c r="B54" s="277" t="s">
        <v>311</v>
      </c>
      <c r="C54" s="230"/>
      <c r="D54" s="235"/>
      <c r="E54" s="235"/>
      <c r="F54" s="231" t="s">
        <v>349</v>
      </c>
      <c r="G54" s="187"/>
      <c r="H54" s="187"/>
    </row>
    <row r="55" spans="1:8" ht="18.75" customHeight="1" x14ac:dyDescent="0.2">
      <c r="A55" s="269">
        <f>COUNT(A$14:$A54)+1</f>
        <v>41</v>
      </c>
      <c r="B55" s="277" t="s">
        <v>312</v>
      </c>
      <c r="C55" s="230"/>
      <c r="D55" s="235"/>
      <c r="E55" s="235"/>
      <c r="F55" s="231" t="s">
        <v>349</v>
      </c>
      <c r="G55" s="187"/>
      <c r="H55" s="187"/>
    </row>
    <row r="56" spans="1:8" ht="25.5" x14ac:dyDescent="0.2">
      <c r="A56" s="269">
        <f>COUNT(A$14:$A55)+1</f>
        <v>42</v>
      </c>
      <c r="B56" s="277" t="s">
        <v>313</v>
      </c>
      <c r="C56" s="230"/>
      <c r="D56" s="235"/>
      <c r="E56" s="235"/>
      <c r="F56" s="231" t="s">
        <v>349</v>
      </c>
      <c r="G56" s="187"/>
      <c r="H56" s="187"/>
    </row>
    <row r="57" spans="1:8" ht="18.75" customHeight="1" x14ac:dyDescent="0.2">
      <c r="A57" s="269">
        <f>COUNT(A$14:$A56)+1</f>
        <v>43</v>
      </c>
      <c r="B57" s="277" t="s">
        <v>314</v>
      </c>
      <c r="C57" s="230"/>
      <c r="D57" s="235"/>
      <c r="E57" s="235"/>
      <c r="F57" s="231" t="s">
        <v>349</v>
      </c>
      <c r="G57" s="187"/>
      <c r="H57" s="187"/>
    </row>
    <row r="58" spans="1:8" ht="18" customHeight="1" x14ac:dyDescent="0.2">
      <c r="A58" s="269">
        <f>COUNT(A$14:$A57)+1</f>
        <v>44</v>
      </c>
      <c r="B58" s="275" t="s">
        <v>315</v>
      </c>
      <c r="C58" s="230"/>
      <c r="D58" s="235"/>
      <c r="E58" s="235"/>
      <c r="F58" s="231" t="s">
        <v>349</v>
      </c>
      <c r="G58" s="187"/>
      <c r="H58" s="187"/>
    </row>
    <row r="59" spans="1:8" ht="25.5" x14ac:dyDescent="0.2">
      <c r="A59" s="269">
        <f>COUNT(A$14:$A58)+1</f>
        <v>45</v>
      </c>
      <c r="B59" s="275" t="s">
        <v>316</v>
      </c>
      <c r="C59" s="230"/>
      <c r="D59" s="235"/>
      <c r="E59" s="235"/>
      <c r="F59" s="231" t="s">
        <v>349</v>
      </c>
      <c r="G59" s="187"/>
      <c r="H59" s="187"/>
    </row>
    <row r="60" spans="1:8" ht="25.5" x14ac:dyDescent="0.2">
      <c r="A60" s="269">
        <f>COUNT(A$14:$A59)+1</f>
        <v>46</v>
      </c>
      <c r="B60" s="275" t="s">
        <v>317</v>
      </c>
      <c r="C60" s="230"/>
      <c r="D60" s="235"/>
      <c r="E60" s="235"/>
      <c r="F60" s="231" t="s">
        <v>349</v>
      </c>
      <c r="G60" s="187"/>
      <c r="H60" s="187"/>
    </row>
    <row r="61" spans="1:8" ht="25.5" x14ac:dyDescent="0.2">
      <c r="A61" s="269">
        <f>COUNT(A$14:$A60)+1</f>
        <v>47</v>
      </c>
      <c r="B61" s="275" t="s">
        <v>318</v>
      </c>
      <c r="C61" s="230"/>
      <c r="D61" s="235"/>
      <c r="E61" s="235"/>
      <c r="F61" s="231" t="s">
        <v>349</v>
      </c>
      <c r="G61" s="187"/>
      <c r="H61" s="187"/>
    </row>
    <row r="62" spans="1:8" ht="12.75" x14ac:dyDescent="0.2">
      <c r="A62" s="271">
        <f>COUNT(A$14:$A61)+1</f>
        <v>48</v>
      </c>
      <c r="B62" s="283" t="s">
        <v>319</v>
      </c>
      <c r="C62" s="237"/>
      <c r="D62" s="237"/>
      <c r="E62" s="237"/>
      <c r="F62" s="261" t="s">
        <v>349</v>
      </c>
      <c r="G62" s="187"/>
      <c r="H62" s="187"/>
    </row>
    <row r="63" spans="1:8" ht="25.5" x14ac:dyDescent="0.2">
      <c r="A63" s="272">
        <f>COUNT(A$14:$A62)+1</f>
        <v>49</v>
      </c>
      <c r="B63" s="286" t="s">
        <v>358</v>
      </c>
      <c r="C63" s="266"/>
      <c r="D63" s="266"/>
      <c r="E63" s="266"/>
      <c r="F63" s="267"/>
      <c r="G63" s="187"/>
      <c r="H63" s="187"/>
    </row>
    <row r="64" spans="1:8" x14ac:dyDescent="0.3">
      <c r="A64" s="273">
        <f>COUNT(A$14:$A63)+1</f>
        <v>50</v>
      </c>
      <c r="B64" s="288" t="s">
        <v>359</v>
      </c>
      <c r="C64" s="232"/>
      <c r="D64" s="233"/>
      <c r="E64" s="233"/>
      <c r="F64" s="291" t="s">
        <v>273</v>
      </c>
      <c r="G64" s="187"/>
      <c r="H64" s="187"/>
    </row>
    <row r="65" spans="1:8" x14ac:dyDescent="0.3">
      <c r="A65" s="273">
        <f>COUNT(A$14:$A64)+1</f>
        <v>51</v>
      </c>
      <c r="B65" s="275" t="s">
        <v>350</v>
      </c>
      <c r="C65" s="232"/>
      <c r="D65" s="233"/>
      <c r="E65" s="233"/>
      <c r="F65" s="291" t="s">
        <v>274</v>
      </c>
      <c r="G65" s="187"/>
      <c r="H65" s="187"/>
    </row>
    <row r="66" spans="1:8" x14ac:dyDescent="0.3">
      <c r="A66" s="273">
        <f>COUNT(A$14:$A65)+1</f>
        <v>52</v>
      </c>
      <c r="B66" s="275" t="s">
        <v>351</v>
      </c>
      <c r="C66" s="232"/>
      <c r="D66" s="233"/>
      <c r="E66" s="233"/>
      <c r="F66" s="291" t="s">
        <v>275</v>
      </c>
      <c r="G66" s="187"/>
      <c r="H66" s="187"/>
    </row>
    <row r="67" spans="1:8" x14ac:dyDescent="0.3">
      <c r="A67" s="273">
        <f>COUNT(A$14:$A66)+1</f>
        <v>53</v>
      </c>
      <c r="B67" s="275" t="s">
        <v>352</v>
      </c>
      <c r="C67" s="232"/>
      <c r="D67" s="233"/>
      <c r="E67" s="233"/>
      <c r="F67" s="291" t="s">
        <v>276</v>
      </c>
      <c r="G67" s="187"/>
      <c r="H67" s="187"/>
    </row>
    <row r="68" spans="1:8" x14ac:dyDescent="0.3">
      <c r="A68" s="273">
        <f>COUNT(A$14:$A67)+1</f>
        <v>54</v>
      </c>
      <c r="B68" s="275" t="s">
        <v>353</v>
      </c>
      <c r="C68" s="232"/>
      <c r="D68" s="233"/>
      <c r="E68" s="233"/>
      <c r="F68" s="291" t="s">
        <v>279</v>
      </c>
      <c r="G68" s="187"/>
      <c r="H68" s="187"/>
    </row>
    <row r="69" spans="1:8" x14ac:dyDescent="0.3">
      <c r="A69" s="269">
        <f>COUNT(A$14:$A68)+1</f>
        <v>55</v>
      </c>
      <c r="B69" s="275" t="s">
        <v>354</v>
      </c>
      <c r="C69" s="230"/>
      <c r="D69" s="235"/>
      <c r="E69" s="235"/>
      <c r="F69" s="291" t="s">
        <v>277</v>
      </c>
      <c r="G69" s="187"/>
      <c r="H69" s="187"/>
    </row>
    <row r="70" spans="1:8" ht="12.75" x14ac:dyDescent="0.2">
      <c r="A70" s="273">
        <f>COUNT(A$14:$A69)+1</f>
        <v>56</v>
      </c>
      <c r="B70" s="278"/>
      <c r="C70" s="232"/>
      <c r="D70" s="233"/>
      <c r="E70" s="233"/>
      <c r="F70" s="234"/>
      <c r="G70" s="187"/>
      <c r="H70" s="187"/>
    </row>
    <row r="71" spans="1:8" ht="12.75" x14ac:dyDescent="0.2">
      <c r="A71" s="271">
        <f>COUNT(A$14:$A70)+1</f>
        <v>57</v>
      </c>
      <c r="B71" s="289"/>
      <c r="C71" s="237"/>
      <c r="D71" s="237"/>
      <c r="E71" s="237"/>
      <c r="F71" s="238"/>
      <c r="G71" s="187"/>
      <c r="H71" s="187"/>
    </row>
    <row r="72" spans="1:8" ht="12.75" x14ac:dyDescent="0.2">
      <c r="A72" s="272">
        <f>COUNT(A$14:$A71)+1</f>
        <v>58</v>
      </c>
      <c r="B72" s="286" t="s">
        <v>335</v>
      </c>
      <c r="C72" s="266"/>
      <c r="D72" s="266"/>
      <c r="E72" s="266"/>
      <c r="F72" s="267"/>
      <c r="G72" s="187"/>
      <c r="H72" s="187"/>
    </row>
    <row r="73" spans="1:8" ht="12.75" x14ac:dyDescent="0.2">
      <c r="A73" s="273">
        <f>COUNT(A$14:$A72)+1</f>
        <v>59</v>
      </c>
      <c r="B73" s="290"/>
      <c r="C73" s="232"/>
      <c r="D73" s="233"/>
      <c r="E73" s="233"/>
      <c r="F73" s="234"/>
      <c r="G73" s="187"/>
      <c r="H73" s="187"/>
    </row>
    <row r="74" spans="1:8" ht="12.75" x14ac:dyDescent="0.2">
      <c r="A74" s="270">
        <f>COUNT(A$14:$A73)+1</f>
        <v>60</v>
      </c>
      <c r="B74" s="278"/>
      <c r="C74" s="241"/>
      <c r="D74" s="241"/>
      <c r="E74" s="241"/>
      <c r="F74" s="242"/>
      <c r="G74" s="187"/>
      <c r="H74" s="187"/>
    </row>
    <row r="75" spans="1:8" ht="13.5" customHeight="1" x14ac:dyDescent="0.3">
      <c r="A75" s="188"/>
      <c r="B75" s="191"/>
      <c r="C75" s="191"/>
      <c r="D75" s="191"/>
      <c r="E75" s="191"/>
      <c r="F75" s="191"/>
    </row>
    <row r="76" spans="1:8" ht="13.5" customHeight="1" x14ac:dyDescent="0.2">
      <c r="A76" s="188"/>
      <c r="B76" s="191"/>
      <c r="C76" s="191"/>
      <c r="D76" s="191"/>
      <c r="E76" s="191"/>
      <c r="F76" s="191"/>
      <c r="G76" s="187"/>
      <c r="H76" s="187"/>
    </row>
    <row r="77" spans="1:8" ht="13.5" thickBot="1" x14ac:dyDescent="0.25">
      <c r="A77" s="188"/>
      <c r="B77" s="224" t="s">
        <v>336</v>
      </c>
      <c r="C77" s="224"/>
      <c r="D77" s="191"/>
      <c r="E77" s="191"/>
      <c r="F77" s="191"/>
      <c r="G77" s="187"/>
      <c r="H77" s="187"/>
    </row>
    <row r="78" spans="1:8" ht="12.75" x14ac:dyDescent="0.2">
      <c r="A78" s="188"/>
      <c r="B78" s="243" t="s">
        <v>337</v>
      </c>
      <c r="C78" s="244" t="s">
        <v>338</v>
      </c>
      <c r="D78" s="244" t="s">
        <v>339</v>
      </c>
      <c r="E78" s="245" t="s">
        <v>340</v>
      </c>
      <c r="F78" s="191"/>
      <c r="G78" s="187"/>
      <c r="H78" s="187"/>
    </row>
    <row r="79" spans="1:8" ht="12.75" x14ac:dyDescent="0.2">
      <c r="A79" s="188"/>
      <c r="B79" s="246" t="s">
        <v>341</v>
      </c>
      <c r="C79" s="196">
        <f>COUNTA(C16:C74)</f>
        <v>0</v>
      </c>
      <c r="D79" s="196">
        <f>COUNTA(D16:D74)</f>
        <v>0</v>
      </c>
      <c r="E79" s="247">
        <f>COUNTA(E16:E74)</f>
        <v>0</v>
      </c>
      <c r="F79" s="191"/>
      <c r="G79" s="187"/>
      <c r="H79" s="187"/>
    </row>
    <row r="80" spans="1:8" ht="13.5" thickBot="1" x14ac:dyDescent="0.25">
      <c r="A80" s="188"/>
      <c r="B80" s="248" t="s">
        <v>342</v>
      </c>
      <c r="C80" s="249">
        <f>IF(SUM($C79:$E79)=0,0,C79/SUM($C79:$E79))</f>
        <v>0</v>
      </c>
      <c r="D80" s="249">
        <f>IF(SUM($C79:$E79)=0,0,D79/SUM($C79:$E79))</f>
        <v>0</v>
      </c>
      <c r="E80" s="250">
        <f>IF(SUM($C79:$E79)=0,0,E79/SUM($C79:$E79))</f>
        <v>0</v>
      </c>
      <c r="F80" s="191"/>
      <c r="G80" s="187"/>
      <c r="H80" s="187"/>
    </row>
    <row r="81" spans="1:8" x14ac:dyDescent="0.3">
      <c r="A81" s="188"/>
      <c r="B81" s="191"/>
      <c r="C81" s="191"/>
      <c r="D81" s="191"/>
      <c r="E81" s="191"/>
      <c r="F81" s="191"/>
    </row>
    <row r="82" spans="1:8" ht="18.75" x14ac:dyDescent="0.3">
      <c r="A82" s="224" t="s">
        <v>10</v>
      </c>
      <c r="B82" s="188"/>
      <c r="C82" s="224"/>
      <c r="D82" s="251"/>
      <c r="E82" s="251"/>
      <c r="F82" s="251"/>
    </row>
    <row r="83" spans="1:8" ht="18" x14ac:dyDescent="0.25">
      <c r="A83" s="252"/>
      <c r="C83" s="252"/>
      <c r="D83" s="253"/>
      <c r="E83" s="253"/>
      <c r="F83" s="253"/>
      <c r="G83" s="187"/>
      <c r="H83" s="187"/>
    </row>
    <row r="84" spans="1:8" ht="18" x14ac:dyDescent="0.25">
      <c r="A84" s="254" t="s">
        <v>9</v>
      </c>
      <c r="B84" s="188"/>
      <c r="C84" s="254"/>
      <c r="D84" s="251"/>
      <c r="E84" s="251"/>
      <c r="F84" s="251"/>
      <c r="G84" s="187"/>
      <c r="H84" s="187"/>
    </row>
    <row r="85" spans="1:8" ht="18" x14ac:dyDescent="0.25">
      <c r="A85" s="255"/>
      <c r="C85" s="255"/>
      <c r="D85" s="253"/>
      <c r="G85" s="187"/>
      <c r="H85" s="187"/>
    </row>
    <row r="86" spans="1:8" ht="18" x14ac:dyDescent="0.25">
      <c r="A86" s="188"/>
      <c r="B86" s="256"/>
      <c r="C86" s="256"/>
      <c r="D86" s="257"/>
      <c r="E86" s="188"/>
      <c r="F86" s="188"/>
      <c r="G86" s="187"/>
      <c r="H86" s="187"/>
    </row>
    <row r="87" spans="1:8" ht="12.75" x14ac:dyDescent="0.2">
      <c r="A87" s="188"/>
      <c r="B87" s="191"/>
      <c r="C87" s="191"/>
      <c r="D87" s="191"/>
      <c r="E87" s="191"/>
      <c r="F87" s="191"/>
      <c r="G87" s="187"/>
      <c r="H87" s="187"/>
    </row>
    <row r="88" spans="1:8" x14ac:dyDescent="0.3">
      <c r="B88" s="258"/>
      <c r="C88" s="258"/>
    </row>
  </sheetData>
  <hyperlinks>
    <hyperlink ref="G1" location="TARTALOM!A1" display=" &lt; Tartalom" xr:uid="{00000000-0004-0000-0100-000000000000}"/>
    <hyperlink ref="F64" location="'KK-06_TE'!A1" display="KK-06_TE" xr:uid="{00000000-0004-0000-0100-000001000000}"/>
    <hyperlink ref="F65" location="'KK-06_KE-BESZ'!A1" display="KK-06_KE-BESZ" xr:uid="{00000000-0004-0000-0100-000002000000}"/>
    <hyperlink ref="F66" location="'KK-06_KE-LELT'!A1" display="KK-06_KE-LELT" xr:uid="{00000000-0004-0000-0100-000003000000}"/>
    <hyperlink ref="F67" location="'KK-06_KOV'!A1" display="KK-06_KOV" xr:uid="{00000000-0004-0000-0100-000004000000}"/>
    <hyperlink ref="F68" location="'KK-06_KOT'!A1" display="KK-06_KOT" xr:uid="{00000000-0004-0000-0100-000005000000}"/>
    <hyperlink ref="F69" location="'KK-06_PENZ'!A1" display="KK-06_PENZ" xr:uid="{00000000-0004-0000-0100-000006000000}"/>
  </hyperlinks>
  <pageMargins left="0.70866141732283505" right="0.70866141732283505" top="0.70866141732283505" bottom="0.70866141732283505" header="0.511811023622047" footer="0.511811023622047"/>
  <pageSetup paperSize="9" scale="77" fitToHeight="2" orientation="portrait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74"/>
  <sheetViews>
    <sheetView showGridLines="0" zoomScaleNormal="100" workbookViewId="0"/>
  </sheetViews>
  <sheetFormatPr defaultRowHeight="12.75" x14ac:dyDescent="0.2"/>
  <cols>
    <col min="1" max="1" width="6.375" style="1" customWidth="1"/>
    <col min="2" max="2" width="40" style="1" customWidth="1"/>
    <col min="3" max="3" width="13.625" style="1" customWidth="1"/>
    <col min="4" max="4" width="13.5" style="1" customWidth="1"/>
    <col min="5" max="6" width="15.25" style="1" customWidth="1"/>
    <col min="7" max="8" width="8.75" style="1" customWidth="1"/>
    <col min="9" max="9" width="10.875" style="1" customWidth="1"/>
    <col min="10" max="10" width="3.5" style="1" customWidth="1"/>
    <col min="11" max="14" width="3.625" style="1" customWidth="1"/>
    <col min="15" max="15" width="9.875" style="1" customWidth="1"/>
    <col min="16" max="17" width="10.875" style="1" customWidth="1"/>
    <col min="18" max="18" width="15.25" style="1" customWidth="1"/>
    <col min="19" max="21" width="10.875" style="1" customWidth="1"/>
    <col min="22" max="22" width="9.25" style="1" customWidth="1"/>
    <col min="23" max="23" width="21.5" style="1" customWidth="1"/>
    <col min="24" max="24" width="3.375" style="1" customWidth="1"/>
    <col min="25" max="25" width="10.875" style="1" customWidth="1"/>
    <col min="26" max="26" width="9.25" style="1" customWidth="1"/>
    <col min="27" max="27" width="21.5" style="1" customWidth="1"/>
    <col min="28" max="28" width="3.375" style="1" customWidth="1"/>
    <col min="29" max="29" width="10.875" style="1" customWidth="1"/>
    <col min="30" max="30" width="9.25" style="1" customWidth="1"/>
    <col min="31" max="31" width="21.5" style="1" customWidth="1"/>
    <col min="32" max="32" width="3.375" style="1" customWidth="1"/>
    <col min="33" max="33" width="10.875" style="1" customWidth="1"/>
    <col min="34" max="34" width="8.875" style="1" bestFit="1" customWidth="1"/>
    <col min="35" max="35" width="9" style="1"/>
    <col min="36" max="36" width="8.5" style="1" customWidth="1"/>
    <col min="37" max="16384" width="9" style="1"/>
  </cols>
  <sheetData>
    <row r="1" spans="1:49" ht="16.5" x14ac:dyDescent="0.3">
      <c r="A1" s="107" t="s">
        <v>273</v>
      </c>
      <c r="B1" s="93"/>
      <c r="C1" s="93"/>
      <c r="D1" s="93"/>
      <c r="E1" s="93"/>
      <c r="F1" s="93"/>
      <c r="G1" s="205" t="s">
        <v>129</v>
      </c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K1" s="108" t="s">
        <v>128</v>
      </c>
      <c r="AL1" s="108" t="s">
        <v>26</v>
      </c>
      <c r="AM1" s="108" t="s">
        <v>17</v>
      </c>
      <c r="AN1" s="108" t="s">
        <v>26</v>
      </c>
      <c r="AO1" s="108" t="s">
        <v>29</v>
      </c>
      <c r="AP1" s="108" t="s">
        <v>16</v>
      </c>
      <c r="AQ1" s="108" t="s">
        <v>11</v>
      </c>
      <c r="AR1" s="108" t="s">
        <v>49</v>
      </c>
      <c r="AS1" s="1" t="s">
        <v>127</v>
      </c>
      <c r="AV1" s="1" t="s">
        <v>126</v>
      </c>
      <c r="AW1" s="1" t="s">
        <v>30</v>
      </c>
    </row>
    <row r="2" spans="1:49" ht="14.25" customHeight="1" x14ac:dyDescent="0.2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S2" s="1" t="s">
        <v>30</v>
      </c>
      <c r="AV2" s="1" t="s">
        <v>125</v>
      </c>
      <c r="AW2" s="1" t="s">
        <v>56</v>
      </c>
    </row>
    <row r="3" spans="1:49" ht="16.5" x14ac:dyDescent="0.3">
      <c r="A3" s="107" t="s">
        <v>210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S3" s="1" t="s">
        <v>41</v>
      </c>
      <c r="AV3" s="1" t="s">
        <v>123</v>
      </c>
      <c r="AW3" s="1" t="s">
        <v>38</v>
      </c>
    </row>
    <row r="4" spans="1:49" ht="18" customHeight="1" thickBot="1" x14ac:dyDescent="0.25">
      <c r="A4" s="145" t="str">
        <f>CONCATENATE("Ügyfél:   ",Alapa!$C$17)</f>
        <v xml:space="preserve">Ügyfél:   </v>
      </c>
      <c r="B4" s="146"/>
      <c r="C4" s="100" t="s">
        <v>122</v>
      </c>
      <c r="D4" s="105"/>
      <c r="E4" s="104"/>
      <c r="F4" s="103"/>
      <c r="G4" s="143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S4" s="1" t="s">
        <v>124</v>
      </c>
      <c r="AV4" s="1" t="s">
        <v>121</v>
      </c>
      <c r="AW4" s="1" t="s">
        <v>22</v>
      </c>
    </row>
    <row r="5" spans="1:49" ht="15.75" customHeight="1" thickBot="1" x14ac:dyDescent="0.35">
      <c r="A5" s="145" t="str">
        <f>CONCATENATE("Fordulónap: ",Alapa!$C$12)</f>
        <v xml:space="preserve">Fordulónap: </v>
      </c>
      <c r="B5" s="146"/>
      <c r="C5" s="100" t="s">
        <v>120</v>
      </c>
      <c r="D5" s="98" t="e">
        <f>VLOOKUP(AI5,Alapa!$G$2:$H$22,2)</f>
        <v>#N/A</v>
      </c>
      <c r="E5" s="99"/>
      <c r="F5" s="98" t="s">
        <v>119</v>
      </c>
      <c r="G5" s="144" t="str">
        <f>IF(Alapa!$N$2=0," ",Alapa!$N$2)</f>
        <v xml:space="preserve"> </v>
      </c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6" t="s">
        <v>118</v>
      </c>
      <c r="AI5" s="95">
        <v>1</v>
      </c>
      <c r="AS5" s="1" t="s">
        <v>12</v>
      </c>
      <c r="AV5" s="1" t="s">
        <v>116</v>
      </c>
      <c r="AW5" s="1" t="s">
        <v>33</v>
      </c>
    </row>
    <row r="6" spans="1:49" ht="16.5" x14ac:dyDescent="0.3">
      <c r="A6" s="30"/>
      <c r="B6" s="30"/>
      <c r="C6" s="30"/>
      <c r="D6" s="30"/>
      <c r="E6" s="30"/>
      <c r="F6" s="30"/>
      <c r="G6" s="30"/>
      <c r="H6" s="30"/>
      <c r="I6" s="94"/>
      <c r="J6" s="30"/>
      <c r="K6" s="94"/>
      <c r="L6" s="94"/>
      <c r="M6" s="30"/>
      <c r="N6" s="30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S6" s="1" t="s">
        <v>117</v>
      </c>
      <c r="AV6" s="1" t="s">
        <v>114</v>
      </c>
      <c r="AW6" s="1" t="s">
        <v>27</v>
      </c>
    </row>
    <row r="7" spans="1:49" x14ac:dyDescent="0.2">
      <c r="A7" s="92" t="s">
        <v>113</v>
      </c>
      <c r="B7" s="93" t="s">
        <v>256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S7" s="1" t="s">
        <v>115</v>
      </c>
      <c r="AV7" s="1" t="s">
        <v>111</v>
      </c>
      <c r="AW7" s="1" t="s">
        <v>168</v>
      </c>
    </row>
    <row r="8" spans="1:49" ht="15.75" x14ac:dyDescent="0.25">
      <c r="A8" s="92" t="s">
        <v>109</v>
      </c>
      <c r="B8" s="93" t="s">
        <v>257</v>
      </c>
      <c r="C8" s="93"/>
      <c r="D8" s="93"/>
      <c r="E8" s="93"/>
      <c r="F8" s="93"/>
      <c r="G8" s="93"/>
      <c r="H8" s="186" t="s">
        <v>261</v>
      </c>
      <c r="I8" s="93"/>
      <c r="J8" s="93"/>
      <c r="K8" s="93"/>
      <c r="L8" s="93"/>
      <c r="M8" s="93"/>
      <c r="N8" s="93"/>
      <c r="O8" s="93"/>
      <c r="P8" s="93"/>
      <c r="Q8" s="93"/>
      <c r="R8" s="185" t="s">
        <v>260</v>
      </c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S8" s="1" t="s">
        <v>112</v>
      </c>
      <c r="AV8" s="1" t="s">
        <v>107</v>
      </c>
      <c r="AW8" s="1" t="s">
        <v>110</v>
      </c>
    </row>
    <row r="9" spans="1:49" x14ac:dyDescent="0.2">
      <c r="A9" s="92" t="s">
        <v>105</v>
      </c>
      <c r="B9" s="5" t="s">
        <v>104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S9" s="1" t="s">
        <v>169</v>
      </c>
      <c r="AV9" s="1" t="s">
        <v>102</v>
      </c>
      <c r="AW9" s="1" t="s">
        <v>106</v>
      </c>
    </row>
    <row r="10" spans="1:49" ht="16.5" thickBot="1" x14ac:dyDescent="0.3">
      <c r="A10" s="91"/>
      <c r="B10" s="89"/>
      <c r="C10" s="147" t="s">
        <v>223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90"/>
      <c r="S10" s="183"/>
      <c r="T10" s="175" t="s">
        <v>259</v>
      </c>
      <c r="U10" s="89"/>
      <c r="V10" s="183" t="s">
        <v>258</v>
      </c>
      <c r="W10" s="89"/>
      <c r="X10" s="89"/>
      <c r="Y10" s="89"/>
      <c r="Z10" s="176" t="s">
        <v>255</v>
      </c>
      <c r="AA10" s="89"/>
      <c r="AB10" s="89"/>
      <c r="AC10" s="89"/>
      <c r="AD10" s="93"/>
      <c r="AE10" s="89"/>
      <c r="AF10" s="89"/>
      <c r="AG10" s="89"/>
      <c r="AS10" s="1" t="s">
        <v>224</v>
      </c>
      <c r="AV10" s="1" t="s">
        <v>99</v>
      </c>
      <c r="AW10" s="1" t="s">
        <v>247</v>
      </c>
    </row>
    <row r="11" spans="1:49" s="57" customFormat="1" ht="82.5" x14ac:dyDescent="0.2">
      <c r="A11" s="136"/>
      <c r="B11" s="162" t="s">
        <v>218</v>
      </c>
      <c r="C11" s="137"/>
      <c r="D11" s="135"/>
      <c r="E11" s="137" t="s">
        <v>98</v>
      </c>
      <c r="F11" s="139"/>
      <c r="G11" s="139"/>
      <c r="H11" s="140"/>
      <c r="I11" s="199" t="s">
        <v>97</v>
      </c>
      <c r="J11" s="340" t="s">
        <v>214</v>
      </c>
      <c r="K11" s="341"/>
      <c r="L11" s="341"/>
      <c r="M11" s="341"/>
      <c r="N11" s="341"/>
      <c r="O11" s="344" t="s">
        <v>96</v>
      </c>
      <c r="P11" s="341" t="s">
        <v>216</v>
      </c>
      <c r="Q11" s="346" t="s">
        <v>366</v>
      </c>
      <c r="R11" s="202" t="s">
        <v>95</v>
      </c>
      <c r="S11" s="87" t="s">
        <v>220</v>
      </c>
      <c r="T11" s="86" t="s">
        <v>221</v>
      </c>
      <c r="U11" s="85" t="s">
        <v>91</v>
      </c>
      <c r="V11" s="338" t="s">
        <v>94</v>
      </c>
      <c r="W11" s="339"/>
      <c r="X11" s="88"/>
      <c r="Y11" s="85" t="s">
        <v>92</v>
      </c>
      <c r="Z11" s="338" t="s">
        <v>93</v>
      </c>
      <c r="AA11" s="339"/>
      <c r="AB11" s="88"/>
      <c r="AC11" s="85" t="s">
        <v>92</v>
      </c>
      <c r="AD11" s="338" t="s">
        <v>254</v>
      </c>
      <c r="AE11" s="339"/>
      <c r="AF11" s="88"/>
      <c r="AG11" s="85" t="s">
        <v>92</v>
      </c>
      <c r="AS11" s="1" t="s">
        <v>229</v>
      </c>
      <c r="AV11" s="1" t="s">
        <v>89</v>
      </c>
      <c r="AW11" s="1" t="s">
        <v>248</v>
      </c>
    </row>
    <row r="12" spans="1:49" s="57" customFormat="1" ht="16.5" x14ac:dyDescent="0.2">
      <c r="A12" s="78" t="s">
        <v>365</v>
      </c>
      <c r="B12" s="138"/>
      <c r="C12" s="77"/>
      <c r="D12" s="76"/>
      <c r="E12" s="76"/>
      <c r="F12" s="76"/>
      <c r="G12" s="76"/>
      <c r="H12" s="76"/>
      <c r="I12" s="200"/>
      <c r="J12" s="342"/>
      <c r="K12" s="343"/>
      <c r="L12" s="343"/>
      <c r="M12" s="343"/>
      <c r="N12" s="343"/>
      <c r="O12" s="345"/>
      <c r="P12" s="343"/>
      <c r="Q12" s="347"/>
      <c r="R12" s="203"/>
      <c r="S12" s="166"/>
      <c r="T12" s="167"/>
      <c r="U12" s="168"/>
      <c r="V12" s="84" t="s">
        <v>88</v>
      </c>
      <c r="W12" s="83" t="s">
        <v>87</v>
      </c>
      <c r="X12" s="169"/>
      <c r="Y12" s="168" t="s">
        <v>75</v>
      </c>
      <c r="Z12" s="84" t="s">
        <v>88</v>
      </c>
      <c r="AA12" s="83" t="s">
        <v>87</v>
      </c>
      <c r="AB12" s="169"/>
      <c r="AC12" s="168" t="s">
        <v>75</v>
      </c>
      <c r="AD12" s="84" t="s">
        <v>88</v>
      </c>
      <c r="AE12" s="83" t="s">
        <v>87</v>
      </c>
      <c r="AF12" s="169"/>
      <c r="AG12" s="168" t="s">
        <v>75</v>
      </c>
      <c r="AS12" s="1" t="s">
        <v>230</v>
      </c>
      <c r="AV12" s="1"/>
      <c r="AW12" s="1" t="s">
        <v>101</v>
      </c>
    </row>
    <row r="13" spans="1:49" s="57" customFormat="1" ht="16.5" x14ac:dyDescent="0.2">
      <c r="A13" s="294"/>
      <c r="B13" s="295"/>
      <c r="C13" s="77"/>
      <c r="D13" s="76"/>
      <c r="E13" s="76"/>
      <c r="F13" s="76"/>
      <c r="G13" s="76"/>
      <c r="H13" s="76"/>
      <c r="I13" s="200"/>
      <c r="J13" s="342"/>
      <c r="K13" s="343"/>
      <c r="L13" s="343"/>
      <c r="M13" s="343"/>
      <c r="N13" s="343"/>
      <c r="O13" s="345"/>
      <c r="P13" s="343"/>
      <c r="Q13" s="347"/>
      <c r="R13" s="203"/>
      <c r="S13" s="66"/>
      <c r="T13" s="66"/>
      <c r="U13" s="66"/>
      <c r="V13" s="82"/>
      <c r="W13" s="81"/>
      <c r="X13" s="170"/>
      <c r="Y13" s="171"/>
      <c r="Z13" s="82"/>
      <c r="AA13" s="81"/>
      <c r="AB13" s="170"/>
      <c r="AC13" s="171"/>
      <c r="AD13" s="82"/>
      <c r="AE13" s="81"/>
      <c r="AF13" s="170"/>
      <c r="AG13" s="171"/>
      <c r="AS13" s="1" t="s">
        <v>108</v>
      </c>
      <c r="AV13" s="1"/>
      <c r="AW13" s="1" t="s">
        <v>19</v>
      </c>
    </row>
    <row r="14" spans="1:49" s="57" customFormat="1" ht="16.5" x14ac:dyDescent="0.2">
      <c r="A14" s="294"/>
      <c r="B14" s="295"/>
      <c r="C14" s="77"/>
      <c r="D14" s="76"/>
      <c r="E14" s="76"/>
      <c r="F14" s="76"/>
      <c r="G14" s="76"/>
      <c r="H14" s="76"/>
      <c r="I14" s="200"/>
      <c r="J14" s="342"/>
      <c r="K14" s="343"/>
      <c r="L14" s="343"/>
      <c r="M14" s="343"/>
      <c r="N14" s="343"/>
      <c r="O14" s="345"/>
      <c r="P14" s="343"/>
      <c r="Q14" s="347"/>
      <c r="R14" s="203"/>
      <c r="S14" s="80">
        <f>SUM(X14:AG14)</f>
        <v>0</v>
      </c>
      <c r="T14" s="79"/>
      <c r="U14" s="26" t="str">
        <f>IFERROR(S14/SUM(S14+T15)%,"")</f>
        <v/>
      </c>
      <c r="V14" s="74"/>
      <c r="W14" s="70"/>
      <c r="X14" s="65" t="s">
        <v>16</v>
      </c>
      <c r="Y14" s="64">
        <f>COUNTIF(Y18:Y57,"I")</f>
        <v>0</v>
      </c>
      <c r="Z14" s="74"/>
      <c r="AA14" s="70"/>
      <c r="AB14" s="65" t="s">
        <v>16</v>
      </c>
      <c r="AC14" s="64">
        <f>COUNTIF(AC18:AC57,"I")</f>
        <v>0</v>
      </c>
      <c r="AD14" s="164"/>
      <c r="AE14" s="165"/>
      <c r="AF14" s="65" t="s">
        <v>16</v>
      </c>
      <c r="AG14" s="64">
        <f>COUNTIF(AG18:AG57,"I")</f>
        <v>0</v>
      </c>
      <c r="AS14" s="1" t="s">
        <v>103</v>
      </c>
      <c r="AV14" s="1"/>
      <c r="AW14" s="1" t="s">
        <v>13</v>
      </c>
    </row>
    <row r="15" spans="1:49" s="57" customFormat="1" ht="16.5" x14ac:dyDescent="0.3">
      <c r="A15" s="294"/>
      <c r="B15" s="295"/>
      <c r="C15" s="77"/>
      <c r="D15" s="76"/>
      <c r="E15" s="75"/>
      <c r="F15" s="75"/>
      <c r="G15" s="75"/>
      <c r="H15" s="75"/>
      <c r="I15" s="200"/>
      <c r="J15" s="342"/>
      <c r="K15" s="343"/>
      <c r="L15" s="343"/>
      <c r="M15" s="343"/>
      <c r="N15" s="343"/>
      <c r="O15" s="345"/>
      <c r="P15" s="343"/>
      <c r="Q15" s="347"/>
      <c r="R15" s="203"/>
      <c r="S15" s="73"/>
      <c r="T15" s="72">
        <f>SUM(X15:AG15)</f>
        <v>0</v>
      </c>
      <c r="U15" s="63"/>
      <c r="V15" s="73"/>
      <c r="W15" s="79"/>
      <c r="X15" s="65" t="s">
        <v>11</v>
      </c>
      <c r="Y15" s="64">
        <f>COUNTIF(Y18:Y57,"N")</f>
        <v>0</v>
      </c>
      <c r="Z15" s="73"/>
      <c r="AA15" s="83"/>
      <c r="AB15" s="65" t="s">
        <v>11</v>
      </c>
      <c r="AC15" s="64">
        <f>COUNTIF(AC18:AC57,"N")</f>
        <v>0</v>
      </c>
      <c r="AD15" s="73"/>
      <c r="AE15" s="83"/>
      <c r="AF15" s="65" t="s">
        <v>11</v>
      </c>
      <c r="AG15" s="64">
        <f>COUNTIF(AG18:AG57,"N")</f>
        <v>0</v>
      </c>
      <c r="AS15" s="1" t="s">
        <v>100</v>
      </c>
      <c r="AV15" s="1"/>
      <c r="AW15" s="1"/>
    </row>
    <row r="16" spans="1:49" s="57" customFormat="1" ht="16.5" x14ac:dyDescent="0.3">
      <c r="A16" s="292" t="s">
        <v>83</v>
      </c>
      <c r="B16" s="293" t="s">
        <v>82</v>
      </c>
      <c r="C16" s="148" t="s">
        <v>81</v>
      </c>
      <c r="D16" s="70" t="s">
        <v>80</v>
      </c>
      <c r="E16" s="70" t="s">
        <v>79</v>
      </c>
      <c r="F16" s="70" t="s">
        <v>78</v>
      </c>
      <c r="G16" s="173" t="s">
        <v>77</v>
      </c>
      <c r="H16" s="110" t="s">
        <v>76</v>
      </c>
      <c r="I16" s="201"/>
      <c r="J16" s="69" t="s">
        <v>32</v>
      </c>
      <c r="K16" s="68" t="s">
        <v>24</v>
      </c>
      <c r="L16" s="68" t="s">
        <v>21</v>
      </c>
      <c r="M16" s="68" t="s">
        <v>20</v>
      </c>
      <c r="N16" s="68" t="s">
        <v>18</v>
      </c>
      <c r="O16" s="149" t="s">
        <v>75</v>
      </c>
      <c r="P16" s="149" t="s">
        <v>74</v>
      </c>
      <c r="Q16" s="150" t="s">
        <v>75</v>
      </c>
      <c r="R16" s="203"/>
      <c r="S16" s="66"/>
      <c r="T16" s="66"/>
      <c r="U16" s="63"/>
      <c r="V16" s="67"/>
      <c r="W16" s="66"/>
      <c r="X16" s="65" t="s">
        <v>73</v>
      </c>
      <c r="Y16" s="64" t="str">
        <f>IFERROR((Y14/SUM(Y14+Y15)%),"")</f>
        <v/>
      </c>
      <c r="Z16" s="67"/>
      <c r="AA16" s="66"/>
      <c r="AB16" s="65" t="s">
        <v>73</v>
      </c>
      <c r="AC16" s="64" t="str">
        <f>IFERROR((AC14/SUM(AC14+AC15)%),"")</f>
        <v/>
      </c>
      <c r="AD16" s="67"/>
      <c r="AE16" s="66"/>
      <c r="AF16" s="65" t="s">
        <v>73</v>
      </c>
      <c r="AG16" s="64" t="str">
        <f>IFERROR((AG14/SUM(AG14+AG15)%),"")</f>
        <v/>
      </c>
      <c r="AS16" s="1"/>
      <c r="AW16" s="1"/>
    </row>
    <row r="17" spans="1:49" x14ac:dyDescent="0.2">
      <c r="A17" s="178">
        <f>COUNT(A$16:$A16)+1</f>
        <v>1</v>
      </c>
      <c r="B17" s="152" t="s">
        <v>71</v>
      </c>
      <c r="C17" s="62"/>
      <c r="D17" s="61"/>
      <c r="E17" s="61"/>
      <c r="F17" s="61"/>
      <c r="G17" s="61"/>
      <c r="H17" s="61"/>
      <c r="I17" s="58"/>
      <c r="J17" s="60"/>
      <c r="K17" s="59"/>
      <c r="L17" s="59"/>
      <c r="M17" s="59"/>
      <c r="N17" s="59"/>
      <c r="O17" s="59"/>
      <c r="P17" s="59"/>
      <c r="Q17" s="58"/>
      <c r="R17" s="204"/>
      <c r="S17" s="60"/>
      <c r="T17" s="59"/>
      <c r="U17" s="58"/>
      <c r="V17" s="60"/>
      <c r="W17" s="59"/>
      <c r="X17" s="59"/>
      <c r="Y17" s="58"/>
      <c r="Z17" s="60"/>
      <c r="AA17" s="59"/>
      <c r="AB17" s="59"/>
      <c r="AC17" s="58"/>
      <c r="AD17" s="60"/>
      <c r="AE17" s="59"/>
      <c r="AF17" s="59"/>
      <c r="AG17" s="58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1" t="s">
        <v>90</v>
      </c>
    </row>
    <row r="18" spans="1:49" ht="16.5" x14ac:dyDescent="0.3">
      <c r="A18" s="179">
        <f>COUNT(A$16:$A17)+1</f>
        <v>2</v>
      </c>
      <c r="B18" s="153" t="s">
        <v>69</v>
      </c>
      <c r="C18" s="39"/>
      <c r="D18" s="38"/>
      <c r="E18" s="38"/>
      <c r="F18" s="38"/>
      <c r="G18" s="37"/>
      <c r="H18" s="36"/>
      <c r="I18" s="35"/>
      <c r="J18" s="34"/>
      <c r="K18" s="33"/>
      <c r="L18" s="33"/>
      <c r="M18" s="33"/>
      <c r="N18" s="33"/>
      <c r="O18" s="33"/>
      <c r="P18" s="33"/>
      <c r="Q18" s="29"/>
      <c r="R18" s="49"/>
      <c r="S18" s="28" t="str">
        <f t="shared" ref="S18:S25" si="0">IF(COUNTIF(Y18:AG18,"I")=0,"",COUNTIF(Y18:AG18,"I"))</f>
        <v/>
      </c>
      <c r="T18" s="27" t="str">
        <f t="shared" ref="T18:T25" si="1">IF(COUNTIF(Y18:AG18,"N")=0,"",COUNTIF(Y18:AG18,"N"))</f>
        <v/>
      </c>
      <c r="U18" s="26" t="str">
        <f t="shared" ref="U18:U25" si="2">IFERROR(S18/SUM(S18+T18)%,"")</f>
        <v/>
      </c>
      <c r="V18" s="31"/>
      <c r="W18" s="30"/>
      <c r="X18" s="30"/>
      <c r="Y18" s="29"/>
      <c r="Z18" s="31"/>
      <c r="AA18" s="30"/>
      <c r="AB18" s="30"/>
      <c r="AC18" s="29"/>
      <c r="AD18" s="31"/>
      <c r="AE18" s="30"/>
      <c r="AF18" s="30"/>
      <c r="AG18" s="29"/>
      <c r="AS18" s="1" t="s">
        <v>86</v>
      </c>
    </row>
    <row r="19" spans="1:49" ht="16.5" x14ac:dyDescent="0.3">
      <c r="A19" s="179">
        <f>COUNT(A$16:$A18)+1</f>
        <v>3</v>
      </c>
      <c r="B19" s="153" t="s">
        <v>67</v>
      </c>
      <c r="C19" s="39"/>
      <c r="D19" s="38"/>
      <c r="E19" s="38"/>
      <c r="F19" s="38"/>
      <c r="G19" s="37"/>
      <c r="H19" s="36"/>
      <c r="I19" s="35"/>
      <c r="J19" s="34"/>
      <c r="K19" s="33"/>
      <c r="L19" s="33"/>
      <c r="M19" s="33"/>
      <c r="N19" s="33"/>
      <c r="O19" s="33"/>
      <c r="P19" s="33"/>
      <c r="Q19" s="29"/>
      <c r="R19" s="49"/>
      <c r="S19" s="28" t="str">
        <f t="shared" si="0"/>
        <v/>
      </c>
      <c r="T19" s="27" t="str">
        <f t="shared" si="1"/>
        <v/>
      </c>
      <c r="U19" s="26" t="str">
        <f t="shared" si="2"/>
        <v/>
      </c>
      <c r="V19" s="31"/>
      <c r="W19" s="30"/>
      <c r="X19" s="30"/>
      <c r="Y19" s="29"/>
      <c r="Z19" s="31"/>
      <c r="AA19" s="30"/>
      <c r="AB19" s="30"/>
      <c r="AC19" s="29"/>
      <c r="AD19" s="31"/>
      <c r="AE19" s="30"/>
      <c r="AF19" s="30"/>
      <c r="AG19" s="29"/>
      <c r="AS19" s="1" t="s">
        <v>85</v>
      </c>
      <c r="AW19" s="57"/>
    </row>
    <row r="20" spans="1:49" ht="16.5" x14ac:dyDescent="0.3">
      <c r="A20" s="179">
        <f>COUNT(A$16:$A19)+1</f>
        <v>4</v>
      </c>
      <c r="B20" s="153" t="s">
        <v>65</v>
      </c>
      <c r="C20" s="39"/>
      <c r="D20" s="38"/>
      <c r="E20" s="38"/>
      <c r="F20" s="38"/>
      <c r="G20" s="37"/>
      <c r="H20" s="36"/>
      <c r="I20" s="35"/>
      <c r="J20" s="34"/>
      <c r="K20" s="33"/>
      <c r="L20" s="33"/>
      <c r="M20" s="33"/>
      <c r="N20" s="33"/>
      <c r="O20" s="33"/>
      <c r="P20" s="33"/>
      <c r="Q20" s="29"/>
      <c r="R20" s="49"/>
      <c r="S20" s="28" t="str">
        <f t="shared" si="0"/>
        <v/>
      </c>
      <c r="T20" s="27" t="str">
        <f t="shared" si="1"/>
        <v/>
      </c>
      <c r="U20" s="26" t="str">
        <f t="shared" si="2"/>
        <v/>
      </c>
      <c r="V20" s="31"/>
      <c r="W20" s="30"/>
      <c r="X20" s="30"/>
      <c r="Y20" s="29"/>
      <c r="Z20" s="31"/>
      <c r="AA20" s="30"/>
      <c r="AB20" s="30"/>
      <c r="AC20" s="29"/>
      <c r="AD20" s="31"/>
      <c r="AE20" s="30"/>
      <c r="AF20" s="30"/>
      <c r="AG20" s="29"/>
      <c r="AS20" s="1" t="s">
        <v>84</v>
      </c>
    </row>
    <row r="21" spans="1:49" ht="16.5" x14ac:dyDescent="0.3">
      <c r="A21" s="179">
        <f>COUNT(A$16:$A20)+1</f>
        <v>5</v>
      </c>
      <c r="B21" s="153" t="s">
        <v>63</v>
      </c>
      <c r="C21" s="39"/>
      <c r="D21" s="38"/>
      <c r="E21" s="38"/>
      <c r="F21" s="38"/>
      <c r="G21" s="37"/>
      <c r="H21" s="36"/>
      <c r="I21" s="35"/>
      <c r="J21" s="34"/>
      <c r="K21" s="33"/>
      <c r="L21" s="33"/>
      <c r="M21" s="33"/>
      <c r="N21" s="33"/>
      <c r="O21" s="33"/>
      <c r="P21" s="33"/>
      <c r="Q21" s="29"/>
      <c r="R21" s="49"/>
      <c r="S21" s="28" t="str">
        <f t="shared" si="0"/>
        <v/>
      </c>
      <c r="T21" s="27" t="str">
        <f t="shared" si="1"/>
        <v/>
      </c>
      <c r="U21" s="26" t="str">
        <f t="shared" si="2"/>
        <v/>
      </c>
      <c r="V21" s="31"/>
      <c r="W21" s="30"/>
      <c r="X21" s="30"/>
      <c r="Y21" s="29"/>
      <c r="Z21" s="31"/>
      <c r="AA21" s="30"/>
      <c r="AB21" s="30"/>
      <c r="AC21" s="29"/>
      <c r="AD21" s="31"/>
      <c r="AE21" s="30"/>
      <c r="AF21" s="30"/>
      <c r="AG21" s="29"/>
      <c r="AS21" s="1" t="s">
        <v>72</v>
      </c>
    </row>
    <row r="22" spans="1:49" ht="16.5" x14ac:dyDescent="0.3">
      <c r="A22" s="179">
        <f>COUNT(A$16:$A21)+1</f>
        <v>6</v>
      </c>
      <c r="B22" s="153" t="s">
        <v>61</v>
      </c>
      <c r="C22" s="39"/>
      <c r="D22" s="38"/>
      <c r="E22" s="38"/>
      <c r="F22" s="38"/>
      <c r="G22" s="37"/>
      <c r="H22" s="36"/>
      <c r="I22" s="35"/>
      <c r="J22" s="34"/>
      <c r="K22" s="33"/>
      <c r="L22" s="33"/>
      <c r="M22" s="33"/>
      <c r="N22" s="33"/>
      <c r="O22" s="33"/>
      <c r="P22" s="33"/>
      <c r="Q22" s="29"/>
      <c r="R22" s="49"/>
      <c r="S22" s="28" t="str">
        <f t="shared" si="0"/>
        <v/>
      </c>
      <c r="T22" s="27" t="str">
        <f t="shared" si="1"/>
        <v/>
      </c>
      <c r="U22" s="26" t="str">
        <f t="shared" si="2"/>
        <v/>
      </c>
      <c r="V22" s="31"/>
      <c r="W22" s="30"/>
      <c r="X22" s="30"/>
      <c r="Y22" s="29"/>
      <c r="Z22" s="31"/>
      <c r="AA22" s="30"/>
      <c r="AB22" s="30"/>
      <c r="AC22" s="29"/>
      <c r="AD22" s="31"/>
      <c r="AE22" s="30"/>
      <c r="AF22" s="30"/>
      <c r="AG22" s="29"/>
      <c r="AS22" s="1" t="s">
        <v>70</v>
      </c>
    </row>
    <row r="23" spans="1:49" ht="16.5" x14ac:dyDescent="0.3">
      <c r="A23" s="179">
        <f>COUNT(A$16:$A22)+1</f>
        <v>7</v>
      </c>
      <c r="B23" s="153" t="s">
        <v>59</v>
      </c>
      <c r="C23" s="39"/>
      <c r="D23" s="38"/>
      <c r="E23" s="38"/>
      <c r="F23" s="38"/>
      <c r="G23" s="37"/>
      <c r="H23" s="36"/>
      <c r="I23" s="35"/>
      <c r="J23" s="34"/>
      <c r="K23" s="33"/>
      <c r="L23" s="33"/>
      <c r="M23" s="33"/>
      <c r="N23" s="33"/>
      <c r="O23" s="33"/>
      <c r="P23" s="33"/>
      <c r="Q23" s="29"/>
      <c r="R23" s="49"/>
      <c r="S23" s="28" t="str">
        <f t="shared" si="0"/>
        <v/>
      </c>
      <c r="T23" s="27" t="str">
        <f t="shared" si="1"/>
        <v/>
      </c>
      <c r="U23" s="26" t="str">
        <f t="shared" si="2"/>
        <v/>
      </c>
      <c r="V23" s="31"/>
      <c r="W23" s="30"/>
      <c r="X23" s="30"/>
      <c r="Y23" s="29"/>
      <c r="Z23" s="31"/>
      <c r="AA23" s="30"/>
      <c r="AB23" s="30"/>
      <c r="AC23" s="29"/>
      <c r="AD23" s="31"/>
      <c r="AE23" s="30"/>
      <c r="AF23" s="30"/>
      <c r="AG23" s="29"/>
      <c r="AS23" s="1" t="s">
        <v>68</v>
      </c>
    </row>
    <row r="24" spans="1:49" ht="16.5" x14ac:dyDescent="0.3">
      <c r="A24" s="179">
        <f>COUNT(A$16:$A23)+1</f>
        <v>8</v>
      </c>
      <c r="B24" s="154" t="s">
        <v>217</v>
      </c>
      <c r="C24" s="39"/>
      <c r="D24" s="38"/>
      <c r="E24" s="38"/>
      <c r="F24" s="38"/>
      <c r="G24" s="37"/>
      <c r="H24" s="36"/>
      <c r="I24" s="35"/>
      <c r="J24" s="34"/>
      <c r="K24" s="33"/>
      <c r="L24" s="33"/>
      <c r="M24" s="33"/>
      <c r="N24" s="33"/>
      <c r="O24" s="33"/>
      <c r="P24" s="33"/>
      <c r="Q24" s="29"/>
      <c r="R24" s="49"/>
      <c r="S24" s="28" t="str">
        <f t="shared" si="0"/>
        <v/>
      </c>
      <c r="T24" s="27" t="str">
        <f t="shared" si="1"/>
        <v/>
      </c>
      <c r="U24" s="26" t="str">
        <f t="shared" si="2"/>
        <v/>
      </c>
      <c r="V24" s="31"/>
      <c r="W24" s="30"/>
      <c r="X24" s="30"/>
      <c r="Y24" s="29"/>
      <c r="Z24" s="31"/>
      <c r="AA24" s="30"/>
      <c r="AB24" s="30"/>
      <c r="AC24" s="29"/>
      <c r="AD24" s="31"/>
      <c r="AE24" s="30"/>
      <c r="AF24" s="30"/>
      <c r="AG24" s="29"/>
      <c r="AS24" s="1" t="s">
        <v>66</v>
      </c>
    </row>
    <row r="25" spans="1:49" ht="16.5" x14ac:dyDescent="0.3">
      <c r="A25" s="179">
        <f>COUNT(A$16:$A24)+1</f>
        <v>9</v>
      </c>
      <c r="B25" s="154"/>
      <c r="C25" s="39"/>
      <c r="D25" s="56"/>
      <c r="E25" s="56"/>
      <c r="F25" s="56"/>
      <c r="G25" s="37"/>
      <c r="H25" s="36"/>
      <c r="I25" s="35"/>
      <c r="J25" s="34"/>
      <c r="K25" s="33"/>
      <c r="L25" s="33"/>
      <c r="M25" s="33"/>
      <c r="N25" s="33"/>
      <c r="O25" s="33"/>
      <c r="P25" s="33"/>
      <c r="Q25" s="29"/>
      <c r="R25" s="49"/>
      <c r="S25" s="28" t="str">
        <f t="shared" si="0"/>
        <v/>
      </c>
      <c r="T25" s="27" t="str">
        <f t="shared" si="1"/>
        <v/>
      </c>
      <c r="U25" s="26" t="str">
        <f t="shared" si="2"/>
        <v/>
      </c>
      <c r="V25" s="31"/>
      <c r="W25" s="30"/>
      <c r="X25" s="30"/>
      <c r="Y25" s="29"/>
      <c r="Z25" s="31"/>
      <c r="AA25" s="30"/>
      <c r="AB25" s="30"/>
      <c r="AC25" s="29"/>
      <c r="AD25" s="31"/>
      <c r="AE25" s="30"/>
      <c r="AF25" s="30"/>
      <c r="AG25" s="29"/>
      <c r="AS25" s="1" t="s">
        <v>64</v>
      </c>
    </row>
    <row r="26" spans="1:49" ht="16.5" x14ac:dyDescent="0.3">
      <c r="A26" s="179">
        <f>COUNT(A$16:$A25)+1</f>
        <v>10</v>
      </c>
      <c r="B26" s="155" t="s">
        <v>54</v>
      </c>
      <c r="C26" s="55"/>
      <c r="D26" s="41"/>
      <c r="E26" s="41"/>
      <c r="F26" s="41"/>
      <c r="G26" s="46"/>
      <c r="H26" s="45"/>
      <c r="I26" s="44"/>
      <c r="J26" s="42"/>
      <c r="K26" s="41"/>
      <c r="L26" s="41"/>
      <c r="M26" s="41"/>
      <c r="N26" s="41"/>
      <c r="O26" s="41"/>
      <c r="P26" s="41"/>
      <c r="Q26" s="40"/>
      <c r="R26" s="43"/>
      <c r="S26" s="42"/>
      <c r="T26" s="41"/>
      <c r="U26" s="40"/>
      <c r="V26" s="31"/>
      <c r="W26" s="30"/>
      <c r="X26" s="30"/>
      <c r="Y26" s="40"/>
      <c r="Z26" s="31"/>
      <c r="AA26" s="30"/>
      <c r="AB26" s="30"/>
      <c r="AC26" s="40"/>
      <c r="AD26" s="31"/>
      <c r="AE26" s="30"/>
      <c r="AF26" s="30"/>
      <c r="AG26" s="40"/>
      <c r="AS26" s="1" t="s">
        <v>62</v>
      </c>
    </row>
    <row r="27" spans="1:49" ht="16.5" x14ac:dyDescent="0.3">
      <c r="A27" s="179">
        <f>COUNT(A$16:$A26)+1</f>
        <v>11</v>
      </c>
      <c r="B27" s="156" t="s">
        <v>53</v>
      </c>
      <c r="C27" s="39"/>
      <c r="D27" s="38"/>
      <c r="E27" s="38"/>
      <c r="F27" s="38"/>
      <c r="G27" s="37"/>
      <c r="H27" s="36"/>
      <c r="I27" s="35"/>
      <c r="J27" s="34"/>
      <c r="K27" s="33"/>
      <c r="L27" s="33"/>
      <c r="M27" s="33"/>
      <c r="N27" s="33"/>
      <c r="O27" s="33"/>
      <c r="P27" s="33"/>
      <c r="Q27" s="29"/>
      <c r="R27" s="49"/>
      <c r="S27" s="28" t="str">
        <f t="shared" ref="S27:S48" si="3">IF(COUNTIF(Y27:AG27,"I")=0,"",COUNTIF(Y27:AG27,"I"))</f>
        <v/>
      </c>
      <c r="T27" s="27" t="str">
        <f t="shared" ref="T27:T48" si="4">IF(COUNTIF(Y27:AG27,"N")=0,"",COUNTIF(Y27:AG27,"N"))</f>
        <v/>
      </c>
      <c r="U27" s="26" t="str">
        <f t="shared" ref="U27:U48" si="5">IFERROR(S27/SUM(S27+T27)%,"")</f>
        <v/>
      </c>
      <c r="V27" s="31"/>
      <c r="W27" s="30"/>
      <c r="X27" s="30"/>
      <c r="Y27" s="29"/>
      <c r="Z27" s="31"/>
      <c r="AA27" s="30"/>
      <c r="AB27" s="30"/>
      <c r="AC27" s="29"/>
      <c r="AD27" s="31"/>
      <c r="AE27" s="30"/>
      <c r="AF27" s="30"/>
      <c r="AG27" s="29"/>
      <c r="AS27" s="1" t="s">
        <v>60</v>
      </c>
    </row>
    <row r="28" spans="1:49" ht="16.5" x14ac:dyDescent="0.3">
      <c r="A28" s="179">
        <f>COUNT(A$16:$A27)+1</f>
        <v>12</v>
      </c>
      <c r="B28" s="156" t="s">
        <v>52</v>
      </c>
      <c r="C28" s="39"/>
      <c r="D28" s="38"/>
      <c r="E28" s="38"/>
      <c r="F28" s="38"/>
      <c r="G28" s="37"/>
      <c r="H28" s="36"/>
      <c r="I28" s="35"/>
      <c r="J28" s="34"/>
      <c r="K28" s="33"/>
      <c r="L28" s="33"/>
      <c r="M28" s="33"/>
      <c r="N28" s="33"/>
      <c r="O28" s="33"/>
      <c r="P28" s="33"/>
      <c r="Q28" s="29"/>
      <c r="R28" s="49"/>
      <c r="S28" s="28" t="str">
        <f t="shared" si="3"/>
        <v/>
      </c>
      <c r="T28" s="27" t="str">
        <f t="shared" si="4"/>
        <v/>
      </c>
      <c r="U28" s="26" t="str">
        <f t="shared" si="5"/>
        <v/>
      </c>
      <c r="V28" s="31"/>
      <c r="W28" s="30"/>
      <c r="X28" s="30"/>
      <c r="Y28" s="29"/>
      <c r="Z28" s="31"/>
      <c r="AA28" s="30"/>
      <c r="AB28" s="30"/>
      <c r="AC28" s="29"/>
      <c r="AD28" s="31"/>
      <c r="AE28" s="30"/>
      <c r="AF28" s="30"/>
      <c r="AG28" s="29"/>
      <c r="AS28" s="1" t="s">
        <v>58</v>
      </c>
    </row>
    <row r="29" spans="1:49" ht="16.5" x14ac:dyDescent="0.3">
      <c r="A29" s="179">
        <f>COUNT(A$16:$A28)+1</f>
        <v>13</v>
      </c>
      <c r="B29" s="156" t="s">
        <v>51</v>
      </c>
      <c r="C29" s="39"/>
      <c r="D29" s="38"/>
      <c r="E29" s="38"/>
      <c r="F29" s="38"/>
      <c r="G29" s="37"/>
      <c r="H29" s="36"/>
      <c r="I29" s="35"/>
      <c r="J29" s="34"/>
      <c r="K29" s="33"/>
      <c r="L29" s="33"/>
      <c r="M29" s="33"/>
      <c r="N29" s="33"/>
      <c r="O29" s="33"/>
      <c r="P29" s="33"/>
      <c r="Q29" s="29"/>
      <c r="R29" s="49"/>
      <c r="S29" s="28" t="str">
        <f t="shared" si="3"/>
        <v/>
      </c>
      <c r="T29" s="27" t="str">
        <f t="shared" si="4"/>
        <v/>
      </c>
      <c r="U29" s="26" t="str">
        <f t="shared" si="5"/>
        <v/>
      </c>
      <c r="V29" s="31"/>
      <c r="W29" s="30"/>
      <c r="X29" s="30"/>
      <c r="Y29" s="29"/>
      <c r="Z29" s="31"/>
      <c r="AA29" s="30"/>
      <c r="AB29" s="30"/>
      <c r="AC29" s="29"/>
      <c r="AD29" s="31"/>
      <c r="AE29" s="30"/>
      <c r="AF29" s="30"/>
      <c r="AG29" s="29"/>
      <c r="AS29" s="1" t="s">
        <v>57</v>
      </c>
    </row>
    <row r="30" spans="1:49" ht="16.5" x14ac:dyDescent="0.3">
      <c r="A30" s="179">
        <f>COUNT(A$16:$A29)+1</f>
        <v>14</v>
      </c>
      <c r="B30" s="156" t="s">
        <v>50</v>
      </c>
      <c r="C30" s="39"/>
      <c r="D30" s="38"/>
      <c r="E30" s="38"/>
      <c r="F30" s="38"/>
      <c r="G30" s="37"/>
      <c r="H30" s="36"/>
      <c r="I30" s="35"/>
      <c r="J30" s="34"/>
      <c r="K30" s="33"/>
      <c r="L30" s="33"/>
      <c r="M30" s="33"/>
      <c r="N30" s="33"/>
      <c r="O30" s="33"/>
      <c r="P30" s="33"/>
      <c r="Q30" s="29"/>
      <c r="R30" s="49"/>
      <c r="S30" s="28" t="str">
        <f t="shared" si="3"/>
        <v/>
      </c>
      <c r="T30" s="27" t="str">
        <f t="shared" si="4"/>
        <v/>
      </c>
      <c r="U30" s="26" t="str">
        <f t="shared" si="5"/>
        <v/>
      </c>
      <c r="V30" s="31"/>
      <c r="W30" s="30"/>
      <c r="X30" s="30"/>
      <c r="Y30" s="29"/>
      <c r="Z30" s="31"/>
      <c r="AA30" s="30"/>
      <c r="AB30" s="30"/>
      <c r="AC30" s="29"/>
      <c r="AD30" s="31"/>
      <c r="AE30" s="30"/>
      <c r="AF30" s="30"/>
      <c r="AG30" s="29"/>
      <c r="AS30" s="1" t="s">
        <v>55</v>
      </c>
    </row>
    <row r="31" spans="1:49" ht="16.5" x14ac:dyDescent="0.3">
      <c r="A31" s="179">
        <f>COUNT(A$16:$A30)+1</f>
        <v>15</v>
      </c>
      <c r="B31" s="156" t="s">
        <v>48</v>
      </c>
      <c r="C31" s="39"/>
      <c r="D31" s="38"/>
      <c r="E31" s="38"/>
      <c r="F31" s="38"/>
      <c r="G31" s="37"/>
      <c r="H31" s="36"/>
      <c r="I31" s="35"/>
      <c r="J31" s="34"/>
      <c r="K31" s="33"/>
      <c r="L31" s="33"/>
      <c r="M31" s="33"/>
      <c r="N31" s="33"/>
      <c r="O31" s="33"/>
      <c r="P31" s="33"/>
      <c r="Q31" s="29"/>
      <c r="R31" s="49"/>
      <c r="S31" s="28" t="str">
        <f t="shared" si="3"/>
        <v/>
      </c>
      <c r="T31" s="27" t="str">
        <f t="shared" si="4"/>
        <v/>
      </c>
      <c r="U31" s="26" t="str">
        <f t="shared" si="5"/>
        <v/>
      </c>
      <c r="V31" s="31"/>
      <c r="W31" s="30"/>
      <c r="X31" s="30"/>
      <c r="Y31" s="29"/>
      <c r="Z31" s="31"/>
      <c r="AA31" s="30"/>
      <c r="AB31" s="30"/>
      <c r="AC31" s="29"/>
      <c r="AD31" s="31"/>
      <c r="AE31" s="30"/>
      <c r="AF31" s="30"/>
      <c r="AG31" s="29"/>
    </row>
    <row r="32" spans="1:49" ht="16.5" x14ac:dyDescent="0.3">
      <c r="A32" s="179">
        <f>COUNT(A$16:$A31)+1</f>
        <v>16</v>
      </c>
      <c r="B32" s="156" t="s">
        <v>47</v>
      </c>
      <c r="C32" s="39"/>
      <c r="D32" s="38"/>
      <c r="E32" s="38"/>
      <c r="F32" s="38"/>
      <c r="G32" s="37"/>
      <c r="H32" s="36"/>
      <c r="I32" s="35"/>
      <c r="J32" s="34"/>
      <c r="K32" s="33"/>
      <c r="L32" s="33"/>
      <c r="M32" s="33"/>
      <c r="N32" s="33"/>
      <c r="O32" s="33"/>
      <c r="P32" s="33"/>
      <c r="Q32" s="29"/>
      <c r="R32" s="49"/>
      <c r="S32" s="28" t="str">
        <f t="shared" si="3"/>
        <v/>
      </c>
      <c r="T32" s="27" t="str">
        <f t="shared" si="4"/>
        <v/>
      </c>
      <c r="U32" s="26" t="str">
        <f t="shared" si="5"/>
        <v/>
      </c>
      <c r="V32" s="31"/>
      <c r="W32" s="30"/>
      <c r="X32" s="30"/>
      <c r="Y32" s="29"/>
      <c r="Z32" s="31"/>
      <c r="AA32" s="30"/>
      <c r="AB32" s="30"/>
      <c r="AC32" s="29"/>
      <c r="AD32" s="31"/>
      <c r="AE32" s="30"/>
      <c r="AF32" s="30"/>
      <c r="AG32" s="29"/>
    </row>
    <row r="33" spans="1:33" ht="16.5" x14ac:dyDescent="0.3">
      <c r="A33" s="179">
        <f>COUNT(A$16:$A32)+1</f>
        <v>17</v>
      </c>
      <c r="B33" s="156" t="s">
        <v>45</v>
      </c>
      <c r="C33" s="39"/>
      <c r="D33" s="38"/>
      <c r="E33" s="38"/>
      <c r="F33" s="38"/>
      <c r="G33" s="37"/>
      <c r="H33" s="36"/>
      <c r="I33" s="35"/>
      <c r="J33" s="34"/>
      <c r="K33" s="33"/>
      <c r="L33" s="33"/>
      <c r="M33" s="33"/>
      <c r="N33" s="33"/>
      <c r="O33" s="33"/>
      <c r="P33" s="33"/>
      <c r="Q33" s="29"/>
      <c r="R33" s="49"/>
      <c r="S33" s="28" t="str">
        <f t="shared" si="3"/>
        <v/>
      </c>
      <c r="T33" s="27" t="str">
        <f t="shared" si="4"/>
        <v/>
      </c>
      <c r="U33" s="26" t="str">
        <f t="shared" si="5"/>
        <v/>
      </c>
      <c r="V33" s="31"/>
      <c r="W33" s="30"/>
      <c r="X33" s="30"/>
      <c r="Y33" s="29"/>
      <c r="Z33" s="31"/>
      <c r="AA33" s="30"/>
      <c r="AB33" s="30"/>
      <c r="AC33" s="29"/>
      <c r="AD33" s="31"/>
      <c r="AE33" s="30"/>
      <c r="AF33" s="30"/>
      <c r="AG33" s="29"/>
    </row>
    <row r="34" spans="1:33" ht="16.5" x14ac:dyDescent="0.3">
      <c r="A34" s="179">
        <f>COUNT(A$16:$A33)+1</f>
        <v>18</v>
      </c>
      <c r="B34" s="156" t="s">
        <v>44</v>
      </c>
      <c r="C34" s="39"/>
      <c r="D34" s="38"/>
      <c r="E34" s="38"/>
      <c r="F34" s="38"/>
      <c r="G34" s="37"/>
      <c r="H34" s="36"/>
      <c r="I34" s="35"/>
      <c r="J34" s="34"/>
      <c r="K34" s="33"/>
      <c r="L34" s="33"/>
      <c r="M34" s="33"/>
      <c r="N34" s="33"/>
      <c r="O34" s="33"/>
      <c r="P34" s="33"/>
      <c r="Q34" s="29"/>
      <c r="R34" s="49"/>
      <c r="S34" s="28" t="str">
        <f t="shared" si="3"/>
        <v/>
      </c>
      <c r="T34" s="27" t="str">
        <f t="shared" si="4"/>
        <v/>
      </c>
      <c r="U34" s="26" t="str">
        <f t="shared" si="5"/>
        <v/>
      </c>
      <c r="V34" s="31"/>
      <c r="W34" s="30"/>
      <c r="X34" s="30"/>
      <c r="Y34" s="29"/>
      <c r="Z34" s="31"/>
      <c r="AA34" s="30"/>
      <c r="AB34" s="30"/>
      <c r="AC34" s="29"/>
      <c r="AD34" s="31"/>
      <c r="AE34" s="30"/>
      <c r="AF34" s="30"/>
      <c r="AG34" s="29"/>
    </row>
    <row r="35" spans="1:33" ht="16.5" x14ac:dyDescent="0.3">
      <c r="A35" s="179">
        <f>COUNT(A$16:$A34)+1</f>
        <v>19</v>
      </c>
      <c r="B35" s="156" t="s">
        <v>43</v>
      </c>
      <c r="C35" s="39"/>
      <c r="D35" s="38"/>
      <c r="E35" s="38"/>
      <c r="F35" s="38"/>
      <c r="G35" s="37"/>
      <c r="H35" s="36"/>
      <c r="I35" s="35"/>
      <c r="J35" s="34"/>
      <c r="K35" s="33"/>
      <c r="L35" s="33"/>
      <c r="M35" s="33"/>
      <c r="N35" s="33"/>
      <c r="O35" s="33"/>
      <c r="P35" s="33"/>
      <c r="Q35" s="29"/>
      <c r="R35" s="49"/>
      <c r="S35" s="28" t="str">
        <f t="shared" si="3"/>
        <v/>
      </c>
      <c r="T35" s="27" t="str">
        <f t="shared" si="4"/>
        <v/>
      </c>
      <c r="U35" s="26" t="str">
        <f t="shared" si="5"/>
        <v/>
      </c>
      <c r="V35" s="31"/>
      <c r="W35" s="30"/>
      <c r="X35" s="30"/>
      <c r="Y35" s="29"/>
      <c r="Z35" s="31"/>
      <c r="AA35" s="30"/>
      <c r="AB35" s="30"/>
      <c r="AC35" s="29"/>
      <c r="AD35" s="31"/>
      <c r="AE35" s="30"/>
      <c r="AF35" s="30"/>
      <c r="AG35" s="29"/>
    </row>
    <row r="36" spans="1:33" ht="16.5" x14ac:dyDescent="0.3">
      <c r="A36" s="179">
        <f>COUNT(A$16:$A35)+1</f>
        <v>20</v>
      </c>
      <c r="B36" s="156" t="s">
        <v>42</v>
      </c>
      <c r="C36" s="39"/>
      <c r="D36" s="38"/>
      <c r="E36" s="38"/>
      <c r="F36" s="38"/>
      <c r="G36" s="37"/>
      <c r="H36" s="36"/>
      <c r="I36" s="35"/>
      <c r="J36" s="34"/>
      <c r="K36" s="33"/>
      <c r="L36" s="33"/>
      <c r="M36" s="33"/>
      <c r="N36" s="33"/>
      <c r="O36" s="33"/>
      <c r="P36" s="33"/>
      <c r="Q36" s="29"/>
      <c r="R36" s="49"/>
      <c r="S36" s="28" t="str">
        <f t="shared" si="3"/>
        <v/>
      </c>
      <c r="T36" s="27" t="str">
        <f t="shared" si="4"/>
        <v/>
      </c>
      <c r="U36" s="26" t="str">
        <f t="shared" si="5"/>
        <v/>
      </c>
      <c r="V36" s="31"/>
      <c r="W36" s="30"/>
      <c r="X36" s="30"/>
      <c r="Y36" s="29"/>
      <c r="Z36" s="31"/>
      <c r="AA36" s="30"/>
      <c r="AB36" s="30"/>
      <c r="AC36" s="29"/>
      <c r="AD36" s="31"/>
      <c r="AE36" s="30"/>
      <c r="AF36" s="30"/>
      <c r="AG36" s="29"/>
    </row>
    <row r="37" spans="1:33" ht="16.5" x14ac:dyDescent="0.3">
      <c r="A37" s="179">
        <f>COUNT(A$16:$A36)+1</f>
        <v>21</v>
      </c>
      <c r="B37" s="156" t="s">
        <v>226</v>
      </c>
      <c r="C37" s="39"/>
      <c r="D37" s="38"/>
      <c r="E37" s="38"/>
      <c r="F37" s="38"/>
      <c r="G37" s="37"/>
      <c r="H37" s="36"/>
      <c r="I37" s="35"/>
      <c r="J37" s="34"/>
      <c r="K37" s="33"/>
      <c r="L37" s="33"/>
      <c r="M37" s="33"/>
      <c r="N37" s="33"/>
      <c r="O37" s="33"/>
      <c r="P37" s="33"/>
      <c r="Q37" s="29"/>
      <c r="R37" s="49"/>
      <c r="S37" s="28" t="str">
        <f t="shared" si="3"/>
        <v/>
      </c>
      <c r="T37" s="27" t="str">
        <f t="shared" si="4"/>
        <v/>
      </c>
      <c r="U37" s="26" t="str">
        <f t="shared" si="5"/>
        <v/>
      </c>
      <c r="V37" s="31"/>
      <c r="W37" s="30"/>
      <c r="X37" s="30"/>
      <c r="Y37" s="29"/>
      <c r="Z37" s="31"/>
      <c r="AA37" s="30"/>
      <c r="AB37" s="30"/>
      <c r="AC37" s="29"/>
      <c r="AD37" s="31"/>
      <c r="AE37" s="30"/>
      <c r="AF37" s="30"/>
      <c r="AG37" s="29"/>
    </row>
    <row r="38" spans="1:33" ht="16.5" x14ac:dyDescent="0.3">
      <c r="A38" s="179">
        <f>COUNT(A$16:$A37)+1</f>
        <v>22</v>
      </c>
      <c r="B38" s="156" t="s">
        <v>40</v>
      </c>
      <c r="C38" s="39"/>
      <c r="D38" s="38"/>
      <c r="E38" s="38"/>
      <c r="F38" s="38"/>
      <c r="G38" s="37"/>
      <c r="H38" s="36"/>
      <c r="I38" s="35"/>
      <c r="J38" s="34"/>
      <c r="K38" s="33"/>
      <c r="L38" s="33"/>
      <c r="M38" s="33"/>
      <c r="N38" s="33"/>
      <c r="O38" s="33"/>
      <c r="P38" s="33"/>
      <c r="Q38" s="29"/>
      <c r="R38" s="49"/>
      <c r="S38" s="28" t="str">
        <f t="shared" si="3"/>
        <v/>
      </c>
      <c r="T38" s="27" t="str">
        <f t="shared" si="4"/>
        <v/>
      </c>
      <c r="U38" s="26" t="str">
        <f t="shared" si="5"/>
        <v/>
      </c>
      <c r="V38" s="31"/>
      <c r="W38" s="30"/>
      <c r="X38" s="30"/>
      <c r="Y38" s="29"/>
      <c r="Z38" s="31"/>
      <c r="AA38" s="30"/>
      <c r="AB38" s="30"/>
      <c r="AC38" s="29"/>
      <c r="AD38" s="31"/>
      <c r="AE38" s="30"/>
      <c r="AF38" s="30"/>
      <c r="AG38" s="29"/>
    </row>
    <row r="39" spans="1:33" ht="16.5" x14ac:dyDescent="0.3">
      <c r="A39" s="179">
        <f>COUNT(A$16:$A38)+1</f>
        <v>23</v>
      </c>
      <c r="B39" s="156" t="s">
        <v>39</v>
      </c>
      <c r="C39" s="39"/>
      <c r="D39" s="38"/>
      <c r="E39" s="38"/>
      <c r="F39" s="38"/>
      <c r="G39" s="37"/>
      <c r="H39" s="36"/>
      <c r="I39" s="35"/>
      <c r="J39" s="34"/>
      <c r="K39" s="33"/>
      <c r="L39" s="33"/>
      <c r="M39" s="33"/>
      <c r="N39" s="33"/>
      <c r="O39" s="33"/>
      <c r="P39" s="33"/>
      <c r="Q39" s="29"/>
      <c r="R39" s="49"/>
      <c r="S39" s="28" t="str">
        <f t="shared" si="3"/>
        <v/>
      </c>
      <c r="T39" s="27" t="str">
        <f t="shared" si="4"/>
        <v/>
      </c>
      <c r="U39" s="26" t="str">
        <f t="shared" si="5"/>
        <v/>
      </c>
      <c r="V39" s="31"/>
      <c r="W39" s="30"/>
      <c r="X39" s="30"/>
      <c r="Y39" s="29"/>
      <c r="Z39" s="31"/>
      <c r="AA39" s="30"/>
      <c r="AB39" s="30"/>
      <c r="AC39" s="29"/>
      <c r="AD39" s="31"/>
      <c r="AE39" s="30"/>
      <c r="AF39" s="30"/>
      <c r="AG39" s="29"/>
    </row>
    <row r="40" spans="1:33" ht="16.5" x14ac:dyDescent="0.3">
      <c r="A40" s="179">
        <f>COUNT(A$16:$A39)+1</f>
        <v>24</v>
      </c>
      <c r="B40" s="156" t="s">
        <v>37</v>
      </c>
      <c r="C40" s="39"/>
      <c r="D40" s="38"/>
      <c r="E40" s="38"/>
      <c r="F40" s="38"/>
      <c r="G40" s="37"/>
      <c r="H40" s="36"/>
      <c r="I40" s="35"/>
      <c r="J40" s="34"/>
      <c r="K40" s="33"/>
      <c r="L40" s="33"/>
      <c r="M40" s="33"/>
      <c r="N40" s="33"/>
      <c r="O40" s="33"/>
      <c r="P40" s="33"/>
      <c r="Q40" s="29"/>
      <c r="R40" s="49"/>
      <c r="S40" s="28" t="str">
        <f t="shared" si="3"/>
        <v/>
      </c>
      <c r="T40" s="27" t="str">
        <f t="shared" si="4"/>
        <v/>
      </c>
      <c r="U40" s="26" t="str">
        <f t="shared" si="5"/>
        <v/>
      </c>
      <c r="V40" s="31"/>
      <c r="W40" s="30"/>
      <c r="X40" s="30"/>
      <c r="Y40" s="29"/>
      <c r="Z40" s="31"/>
      <c r="AA40" s="30"/>
      <c r="AB40" s="30"/>
      <c r="AC40" s="29"/>
      <c r="AD40" s="31"/>
      <c r="AE40" s="30"/>
      <c r="AF40" s="30"/>
      <c r="AG40" s="29"/>
    </row>
    <row r="41" spans="1:33" ht="16.5" x14ac:dyDescent="0.3">
      <c r="A41" s="179">
        <f>COUNT(A$16:$A40)+1</f>
        <v>25</v>
      </c>
      <c r="B41" s="157" t="s">
        <v>36</v>
      </c>
      <c r="C41" s="39"/>
      <c r="D41" s="38"/>
      <c r="E41" s="38"/>
      <c r="F41" s="38"/>
      <c r="G41" s="37"/>
      <c r="H41" s="36"/>
      <c r="I41" s="35"/>
      <c r="J41" s="34"/>
      <c r="K41" s="33"/>
      <c r="L41" s="33"/>
      <c r="M41" s="33"/>
      <c r="N41" s="33"/>
      <c r="O41" s="33"/>
      <c r="P41" s="33"/>
      <c r="Q41" s="29"/>
      <c r="R41" s="53"/>
      <c r="S41" s="28" t="str">
        <f t="shared" si="3"/>
        <v/>
      </c>
      <c r="T41" s="27" t="str">
        <f t="shared" si="4"/>
        <v/>
      </c>
      <c r="U41" s="26" t="str">
        <f t="shared" si="5"/>
        <v/>
      </c>
      <c r="V41" s="31"/>
      <c r="W41" s="30"/>
      <c r="X41" s="30"/>
      <c r="Y41" s="29"/>
      <c r="Z41" s="31"/>
      <c r="AA41" s="30"/>
      <c r="AB41" s="30"/>
      <c r="AC41" s="29"/>
      <c r="AD41" s="31"/>
      <c r="AE41" s="30"/>
      <c r="AF41" s="30"/>
      <c r="AG41" s="29"/>
    </row>
    <row r="42" spans="1:33" ht="16.5" x14ac:dyDescent="0.3">
      <c r="A42" s="179">
        <f>COUNT(A$16:$A41)+1</f>
        <v>26</v>
      </c>
      <c r="B42" s="157" t="s">
        <v>35</v>
      </c>
      <c r="C42" s="39"/>
      <c r="D42" s="38"/>
      <c r="E42" s="38"/>
      <c r="F42" s="38"/>
      <c r="G42" s="37"/>
      <c r="H42" s="36"/>
      <c r="I42" s="35"/>
      <c r="J42" s="34"/>
      <c r="K42" s="33"/>
      <c r="L42" s="33"/>
      <c r="M42" s="33"/>
      <c r="N42" s="33"/>
      <c r="O42" s="33"/>
      <c r="P42" s="33"/>
      <c r="Q42" s="29"/>
      <c r="R42" s="53"/>
      <c r="S42" s="28" t="str">
        <f t="shared" si="3"/>
        <v/>
      </c>
      <c r="T42" s="27" t="str">
        <f t="shared" si="4"/>
        <v/>
      </c>
      <c r="U42" s="26" t="str">
        <f t="shared" si="5"/>
        <v/>
      </c>
      <c r="V42" s="31"/>
      <c r="W42" s="30"/>
      <c r="X42" s="30"/>
      <c r="Y42" s="29"/>
      <c r="Z42" s="31"/>
      <c r="AA42" s="30"/>
      <c r="AB42" s="30"/>
      <c r="AC42" s="29"/>
      <c r="AD42" s="31"/>
      <c r="AE42" s="30"/>
      <c r="AF42" s="30"/>
      <c r="AG42" s="29"/>
    </row>
    <row r="43" spans="1:33" ht="16.5" x14ac:dyDescent="0.3">
      <c r="A43" s="179">
        <f>COUNT(A$16:$A42)+1</f>
        <v>27</v>
      </c>
      <c r="B43" s="156" t="s">
        <v>34</v>
      </c>
      <c r="C43" s="39"/>
      <c r="D43" s="38"/>
      <c r="E43" s="38"/>
      <c r="F43" s="38"/>
      <c r="G43" s="37"/>
      <c r="H43" s="36"/>
      <c r="I43" s="35"/>
      <c r="J43" s="34"/>
      <c r="K43" s="33"/>
      <c r="L43" s="33"/>
      <c r="M43" s="33"/>
      <c r="N43" s="33"/>
      <c r="O43" s="33"/>
      <c r="P43" s="33"/>
      <c r="Q43" s="29"/>
      <c r="R43" s="49"/>
      <c r="S43" s="28" t="str">
        <f t="shared" si="3"/>
        <v/>
      </c>
      <c r="T43" s="27" t="str">
        <f t="shared" si="4"/>
        <v/>
      </c>
      <c r="U43" s="26" t="str">
        <f t="shared" si="5"/>
        <v/>
      </c>
      <c r="V43" s="31"/>
      <c r="W43" s="30"/>
      <c r="X43" s="30"/>
      <c r="Y43" s="29"/>
      <c r="Z43" s="31"/>
      <c r="AA43" s="30"/>
      <c r="AB43" s="30"/>
      <c r="AC43" s="29"/>
      <c r="AD43" s="31"/>
      <c r="AE43" s="30"/>
      <c r="AF43" s="30"/>
      <c r="AG43" s="29"/>
    </row>
    <row r="44" spans="1:33" ht="16.5" x14ac:dyDescent="0.3">
      <c r="A44" s="179">
        <f>COUNT(A$16:$A43)+1</f>
        <v>28</v>
      </c>
      <c r="B44" s="156" t="s">
        <v>31</v>
      </c>
      <c r="C44" s="39"/>
      <c r="D44" s="38"/>
      <c r="E44" s="38"/>
      <c r="F44" s="38"/>
      <c r="G44" s="37"/>
      <c r="H44" s="36"/>
      <c r="I44" s="35"/>
      <c r="J44" s="34"/>
      <c r="K44" s="33"/>
      <c r="L44" s="33"/>
      <c r="M44" s="33"/>
      <c r="N44" s="33"/>
      <c r="O44" s="33"/>
      <c r="P44" s="33"/>
      <c r="Q44" s="29"/>
      <c r="R44" s="49"/>
      <c r="S44" s="28" t="str">
        <f t="shared" si="3"/>
        <v/>
      </c>
      <c r="T44" s="27" t="str">
        <f t="shared" si="4"/>
        <v/>
      </c>
      <c r="U44" s="26" t="str">
        <f t="shared" si="5"/>
        <v/>
      </c>
      <c r="V44" s="31"/>
      <c r="W44" s="30"/>
      <c r="X44" s="30"/>
      <c r="Y44" s="29"/>
      <c r="Z44" s="31"/>
      <c r="AA44" s="30"/>
      <c r="AB44" s="30"/>
      <c r="AC44" s="29"/>
      <c r="AD44" s="31"/>
      <c r="AE44" s="30"/>
      <c r="AF44" s="30"/>
      <c r="AG44" s="29"/>
    </row>
    <row r="45" spans="1:33" ht="16.5" x14ac:dyDescent="0.3">
      <c r="A45" s="179">
        <f>COUNT(A$16:$A44)+1</f>
        <v>29</v>
      </c>
      <c r="B45" s="156" t="s">
        <v>28</v>
      </c>
      <c r="C45" s="39"/>
      <c r="D45" s="38"/>
      <c r="E45" s="38"/>
      <c r="F45" s="38"/>
      <c r="G45" s="37"/>
      <c r="H45" s="36"/>
      <c r="I45" s="35"/>
      <c r="J45" s="34"/>
      <c r="K45" s="33"/>
      <c r="L45" s="33"/>
      <c r="M45" s="33"/>
      <c r="N45" s="33"/>
      <c r="O45" s="33"/>
      <c r="P45" s="33"/>
      <c r="Q45" s="29"/>
      <c r="R45" s="49"/>
      <c r="S45" s="28" t="str">
        <f t="shared" si="3"/>
        <v/>
      </c>
      <c r="T45" s="27" t="str">
        <f t="shared" si="4"/>
        <v/>
      </c>
      <c r="U45" s="26" t="str">
        <f t="shared" si="5"/>
        <v/>
      </c>
      <c r="V45" s="31"/>
      <c r="W45" s="30"/>
      <c r="X45" s="30"/>
      <c r="Y45" s="29"/>
      <c r="Z45" s="31"/>
      <c r="AA45" s="30"/>
      <c r="AB45" s="30"/>
      <c r="AC45" s="29"/>
      <c r="AD45" s="31"/>
      <c r="AE45" s="30"/>
      <c r="AF45" s="30"/>
      <c r="AG45" s="29"/>
    </row>
    <row r="46" spans="1:33" ht="16.5" x14ac:dyDescent="0.3">
      <c r="A46" s="179">
        <f>COUNT(A$16:$A45)+1</f>
        <v>30</v>
      </c>
      <c r="B46" s="156" t="s">
        <v>25</v>
      </c>
      <c r="C46" s="39"/>
      <c r="D46" s="38"/>
      <c r="E46" s="38"/>
      <c r="F46" s="38"/>
      <c r="G46" s="37"/>
      <c r="H46" s="36"/>
      <c r="I46" s="35"/>
      <c r="J46" s="34"/>
      <c r="K46" s="33"/>
      <c r="L46" s="33"/>
      <c r="M46" s="33"/>
      <c r="N46" s="33"/>
      <c r="O46" s="33"/>
      <c r="P46" s="33"/>
      <c r="Q46" s="29"/>
      <c r="R46" s="49"/>
      <c r="S46" s="28" t="str">
        <f t="shared" si="3"/>
        <v/>
      </c>
      <c r="T46" s="27" t="str">
        <f t="shared" si="4"/>
        <v/>
      </c>
      <c r="U46" s="26" t="str">
        <f t="shared" si="5"/>
        <v/>
      </c>
      <c r="V46" s="31"/>
      <c r="W46" s="30"/>
      <c r="X46" s="30"/>
      <c r="Y46" s="29"/>
      <c r="Z46" s="31"/>
      <c r="AA46" s="30"/>
      <c r="AB46" s="30"/>
      <c r="AC46" s="29"/>
      <c r="AD46" s="31"/>
      <c r="AE46" s="30"/>
      <c r="AF46" s="30"/>
      <c r="AG46" s="29"/>
    </row>
    <row r="47" spans="1:33" ht="37.5" customHeight="1" x14ac:dyDescent="0.3">
      <c r="A47" s="179">
        <f>COUNT(A$16:$A46)+1</f>
        <v>31</v>
      </c>
      <c r="B47" s="156" t="s">
        <v>23</v>
      </c>
      <c r="C47" s="39"/>
      <c r="D47" s="38"/>
      <c r="E47" s="38"/>
      <c r="F47" s="38"/>
      <c r="G47" s="37"/>
      <c r="H47" s="36"/>
      <c r="I47" s="35"/>
      <c r="J47" s="34"/>
      <c r="K47" s="33"/>
      <c r="L47" s="33"/>
      <c r="M47" s="33"/>
      <c r="N47" s="33"/>
      <c r="O47" s="33"/>
      <c r="P47" s="33"/>
      <c r="Q47" s="29"/>
      <c r="R47" s="49"/>
      <c r="S47" s="28" t="str">
        <f t="shared" si="3"/>
        <v/>
      </c>
      <c r="T47" s="27" t="str">
        <f t="shared" si="4"/>
        <v/>
      </c>
      <c r="U47" s="26" t="str">
        <f t="shared" si="5"/>
        <v/>
      </c>
      <c r="V47" s="31"/>
      <c r="W47" s="30"/>
      <c r="X47" s="30"/>
      <c r="Y47" s="29"/>
      <c r="Z47" s="31"/>
      <c r="AA47" s="30"/>
      <c r="AB47" s="30"/>
      <c r="AC47" s="29"/>
      <c r="AD47" s="31"/>
      <c r="AE47" s="30"/>
      <c r="AF47" s="30"/>
      <c r="AG47" s="29"/>
    </row>
    <row r="48" spans="1:33" ht="16.5" x14ac:dyDescent="0.3">
      <c r="A48" s="179">
        <f>COUNT(A$16:$A47)+1</f>
        <v>32</v>
      </c>
      <c r="B48" s="156"/>
      <c r="C48" s="39"/>
      <c r="D48" s="51"/>
      <c r="E48" s="50"/>
      <c r="F48" s="50"/>
      <c r="G48" s="37"/>
      <c r="H48" s="36"/>
      <c r="I48" s="35"/>
      <c r="J48" s="34"/>
      <c r="K48" s="33"/>
      <c r="L48" s="33"/>
      <c r="M48" s="33"/>
      <c r="N48" s="33"/>
      <c r="O48" s="33"/>
      <c r="P48" s="33"/>
      <c r="Q48" s="29"/>
      <c r="R48" s="49"/>
      <c r="S48" s="28" t="str">
        <f t="shared" si="3"/>
        <v/>
      </c>
      <c r="T48" s="27" t="str">
        <f t="shared" si="4"/>
        <v/>
      </c>
      <c r="U48" s="26" t="str">
        <f t="shared" si="5"/>
        <v/>
      </c>
      <c r="V48" s="31"/>
      <c r="W48" s="30"/>
      <c r="X48" s="30"/>
      <c r="Y48" s="29"/>
      <c r="Z48" s="31"/>
      <c r="AA48" s="30"/>
      <c r="AB48" s="30"/>
      <c r="AC48" s="29"/>
      <c r="AD48" s="31"/>
      <c r="AE48" s="30"/>
      <c r="AF48" s="30"/>
      <c r="AG48" s="29"/>
    </row>
    <row r="49" spans="1:33" ht="16.5" x14ac:dyDescent="0.3">
      <c r="A49" s="179">
        <f>COUNT(A$16:$A48)+1</f>
        <v>33</v>
      </c>
      <c r="B49" s="158" t="s">
        <v>15</v>
      </c>
      <c r="C49" s="48"/>
      <c r="D49" s="47"/>
      <c r="E49" s="41"/>
      <c r="F49" s="41"/>
      <c r="G49" s="46"/>
      <c r="H49" s="45"/>
      <c r="I49" s="44"/>
      <c r="J49" s="42"/>
      <c r="K49" s="41"/>
      <c r="L49" s="41"/>
      <c r="M49" s="41"/>
      <c r="N49" s="41"/>
      <c r="O49" s="41"/>
      <c r="P49" s="41"/>
      <c r="Q49" s="40"/>
      <c r="R49" s="43"/>
      <c r="S49" s="42"/>
      <c r="T49" s="41"/>
      <c r="U49" s="40"/>
      <c r="V49" s="31"/>
      <c r="W49" s="30"/>
      <c r="X49" s="30"/>
      <c r="Y49" s="40"/>
      <c r="Z49" s="31"/>
      <c r="AA49" s="30"/>
      <c r="AB49" s="30"/>
      <c r="AC49" s="40"/>
      <c r="AD49" s="31"/>
      <c r="AE49" s="30"/>
      <c r="AF49" s="30"/>
      <c r="AG49" s="40"/>
    </row>
    <row r="50" spans="1:33" ht="16.5" x14ac:dyDescent="0.3">
      <c r="A50" s="179">
        <f>COUNT(A$16:$A49)+1</f>
        <v>34</v>
      </c>
      <c r="B50" s="156"/>
      <c r="C50" s="39"/>
      <c r="D50" s="38"/>
      <c r="E50" s="38"/>
      <c r="F50" s="38"/>
      <c r="G50" s="37"/>
      <c r="H50" s="36"/>
      <c r="I50" s="35"/>
      <c r="J50" s="34"/>
      <c r="K50" s="33"/>
      <c r="L50" s="33"/>
      <c r="M50" s="33"/>
      <c r="N50" s="33"/>
      <c r="O50" s="33"/>
      <c r="P50" s="33"/>
      <c r="Q50" s="29"/>
      <c r="R50" s="32"/>
      <c r="S50" s="28" t="str">
        <f t="shared" ref="S50:S56" si="6">IF(COUNTIF(Y50:AG50,"I")=0,"",COUNTIF(Y50:AG50,"I"))</f>
        <v/>
      </c>
      <c r="T50" s="27" t="str">
        <f t="shared" ref="T50:T56" si="7">IF(COUNTIF(Y50:AG50,"N")=0,"",COUNTIF(Y50:AG50,"N"))</f>
        <v/>
      </c>
      <c r="U50" s="26" t="str">
        <f t="shared" ref="U50:U56" si="8">IFERROR(S50/SUM(S50+T50)%,"")</f>
        <v/>
      </c>
      <c r="V50" s="31"/>
      <c r="W50" s="30"/>
      <c r="X50" s="30"/>
      <c r="Y50" s="29"/>
      <c r="Z50" s="31"/>
      <c r="AA50" s="30"/>
      <c r="AB50" s="30"/>
      <c r="AC50" s="29"/>
      <c r="AD50" s="31"/>
      <c r="AE50" s="30"/>
      <c r="AF50" s="30"/>
      <c r="AG50" s="29"/>
    </row>
    <row r="51" spans="1:33" ht="16.5" x14ac:dyDescent="0.3">
      <c r="A51" s="179">
        <f>COUNT(A$16:$A50)+1</f>
        <v>35</v>
      </c>
      <c r="B51" s="156" t="s">
        <v>14</v>
      </c>
      <c r="C51" s="39"/>
      <c r="D51" s="38"/>
      <c r="E51" s="38"/>
      <c r="F51" s="38"/>
      <c r="G51" s="37"/>
      <c r="H51" s="36"/>
      <c r="I51" s="35"/>
      <c r="J51" s="34"/>
      <c r="K51" s="33"/>
      <c r="L51" s="33"/>
      <c r="M51" s="33"/>
      <c r="N51" s="33"/>
      <c r="O51" s="33"/>
      <c r="P51" s="33"/>
      <c r="Q51" s="29"/>
      <c r="R51" s="32"/>
      <c r="S51" s="28" t="str">
        <f t="shared" si="6"/>
        <v/>
      </c>
      <c r="T51" s="27" t="str">
        <f t="shared" si="7"/>
        <v/>
      </c>
      <c r="U51" s="26" t="str">
        <f t="shared" si="8"/>
        <v/>
      </c>
      <c r="V51" s="31"/>
      <c r="W51" s="30"/>
      <c r="X51" s="30"/>
      <c r="Y51" s="29"/>
      <c r="Z51" s="31"/>
      <c r="AA51" s="30"/>
      <c r="AB51" s="30"/>
      <c r="AC51" s="29"/>
      <c r="AD51" s="31"/>
      <c r="AE51" s="30"/>
      <c r="AF51" s="30"/>
      <c r="AG51" s="29"/>
    </row>
    <row r="52" spans="1:33" ht="16.5" x14ac:dyDescent="0.3">
      <c r="A52" s="179">
        <f>COUNT(A$16:$A51)+1</f>
        <v>36</v>
      </c>
      <c r="B52" s="156"/>
      <c r="C52" s="39"/>
      <c r="D52" s="38"/>
      <c r="E52" s="38"/>
      <c r="F52" s="38"/>
      <c r="G52" s="37"/>
      <c r="H52" s="36"/>
      <c r="I52" s="35"/>
      <c r="J52" s="34"/>
      <c r="K52" s="33"/>
      <c r="L52" s="33"/>
      <c r="M52" s="33"/>
      <c r="N52" s="33"/>
      <c r="O52" s="33"/>
      <c r="P52" s="33"/>
      <c r="Q52" s="29"/>
      <c r="R52" s="32"/>
      <c r="S52" s="28" t="str">
        <f t="shared" si="6"/>
        <v/>
      </c>
      <c r="T52" s="27" t="str">
        <f t="shared" si="7"/>
        <v/>
      </c>
      <c r="U52" s="26" t="str">
        <f t="shared" si="8"/>
        <v/>
      </c>
      <c r="V52" s="31"/>
      <c r="W52" s="30"/>
      <c r="X52" s="30"/>
      <c r="Y52" s="29"/>
      <c r="Z52" s="31"/>
      <c r="AA52" s="30"/>
      <c r="AB52" s="30"/>
      <c r="AC52" s="29"/>
      <c r="AD52" s="31"/>
      <c r="AE52" s="30"/>
      <c r="AF52" s="30"/>
      <c r="AG52" s="29"/>
    </row>
    <row r="53" spans="1:33" ht="16.5" x14ac:dyDescent="0.3">
      <c r="A53" s="179">
        <f>COUNT(A$16:$A52)+1</f>
        <v>37</v>
      </c>
      <c r="B53" s="156" t="s">
        <v>14</v>
      </c>
      <c r="C53" s="39"/>
      <c r="D53" s="38"/>
      <c r="E53" s="38"/>
      <c r="F53" s="38"/>
      <c r="G53" s="37"/>
      <c r="H53" s="36"/>
      <c r="I53" s="35"/>
      <c r="J53" s="34"/>
      <c r="K53" s="33"/>
      <c r="L53" s="33"/>
      <c r="M53" s="33"/>
      <c r="N53" s="33"/>
      <c r="O53" s="33"/>
      <c r="P53" s="33"/>
      <c r="Q53" s="29"/>
      <c r="R53" s="32"/>
      <c r="S53" s="28" t="str">
        <f t="shared" si="6"/>
        <v/>
      </c>
      <c r="T53" s="27" t="str">
        <f t="shared" si="7"/>
        <v/>
      </c>
      <c r="U53" s="26" t="str">
        <f t="shared" si="8"/>
        <v/>
      </c>
      <c r="V53" s="31"/>
      <c r="W53" s="30"/>
      <c r="X53" s="30"/>
      <c r="Y53" s="29"/>
      <c r="Z53" s="31"/>
      <c r="AA53" s="30"/>
      <c r="AB53" s="30"/>
      <c r="AC53" s="29"/>
      <c r="AD53" s="31"/>
      <c r="AE53" s="30"/>
      <c r="AF53" s="30"/>
      <c r="AG53" s="29"/>
    </row>
    <row r="54" spans="1:33" ht="16.5" x14ac:dyDescent="0.3">
      <c r="A54" s="179">
        <f>COUNT(A$16:$A53)+1</f>
        <v>38</v>
      </c>
      <c r="B54" s="156"/>
      <c r="C54" s="39"/>
      <c r="D54" s="38"/>
      <c r="E54" s="38"/>
      <c r="F54" s="38"/>
      <c r="G54" s="37"/>
      <c r="H54" s="36"/>
      <c r="I54" s="35"/>
      <c r="J54" s="34"/>
      <c r="K54" s="33"/>
      <c r="L54" s="33"/>
      <c r="M54" s="33"/>
      <c r="N54" s="33"/>
      <c r="O54" s="33"/>
      <c r="P54" s="33"/>
      <c r="Q54" s="29"/>
      <c r="R54" s="32"/>
      <c r="S54" s="28" t="str">
        <f t="shared" si="6"/>
        <v/>
      </c>
      <c r="T54" s="27" t="str">
        <f t="shared" si="7"/>
        <v/>
      </c>
      <c r="U54" s="26" t="str">
        <f t="shared" si="8"/>
        <v/>
      </c>
      <c r="V54" s="31"/>
      <c r="W54" s="30"/>
      <c r="X54" s="30"/>
      <c r="Y54" s="29"/>
      <c r="Z54" s="31"/>
      <c r="AA54" s="30"/>
      <c r="AB54" s="30"/>
      <c r="AC54" s="29"/>
      <c r="AD54" s="31"/>
      <c r="AE54" s="30"/>
      <c r="AF54" s="30"/>
      <c r="AG54" s="29"/>
    </row>
    <row r="55" spans="1:33" ht="16.5" x14ac:dyDescent="0.3">
      <c r="A55" s="179">
        <f>COUNT(A$16:$A54)+1</f>
        <v>39</v>
      </c>
      <c r="B55" s="159" t="s">
        <v>14</v>
      </c>
      <c r="C55" s="39"/>
      <c r="D55" s="38"/>
      <c r="E55" s="38"/>
      <c r="F55" s="38"/>
      <c r="G55" s="37"/>
      <c r="H55" s="36"/>
      <c r="I55" s="35"/>
      <c r="J55" s="34"/>
      <c r="K55" s="33"/>
      <c r="L55" s="33"/>
      <c r="M55" s="33"/>
      <c r="N55" s="33"/>
      <c r="O55" s="33"/>
      <c r="P55" s="33"/>
      <c r="Q55" s="29"/>
      <c r="R55" s="32"/>
      <c r="S55" s="28" t="str">
        <f t="shared" si="6"/>
        <v/>
      </c>
      <c r="T55" s="27" t="str">
        <f t="shared" si="7"/>
        <v/>
      </c>
      <c r="U55" s="26" t="str">
        <f t="shared" si="8"/>
        <v/>
      </c>
      <c r="V55" s="31"/>
      <c r="W55" s="30"/>
      <c r="X55" s="30"/>
      <c r="Y55" s="29"/>
      <c r="Z55" s="31"/>
      <c r="AA55" s="30"/>
      <c r="AB55" s="30"/>
      <c r="AC55" s="29"/>
      <c r="AD55" s="31"/>
      <c r="AE55" s="30"/>
      <c r="AF55" s="30"/>
      <c r="AG55" s="29"/>
    </row>
    <row r="56" spans="1:33" ht="17.25" thickBot="1" x14ac:dyDescent="0.35">
      <c r="A56" s="181">
        <f>COUNT(A$16:$A55)+1</f>
        <v>40</v>
      </c>
      <c r="B56" s="160"/>
      <c r="C56" s="25"/>
      <c r="D56" s="24"/>
      <c r="E56" s="24"/>
      <c r="F56" s="24"/>
      <c r="G56" s="23"/>
      <c r="H56" s="22"/>
      <c r="I56" s="21"/>
      <c r="J56" s="20"/>
      <c r="K56" s="19"/>
      <c r="L56" s="19"/>
      <c r="M56" s="19"/>
      <c r="N56" s="19"/>
      <c r="O56" s="19"/>
      <c r="P56" s="19"/>
      <c r="Q56" s="15"/>
      <c r="R56" s="18"/>
      <c r="S56" s="14" t="str">
        <f t="shared" si="6"/>
        <v/>
      </c>
      <c r="T56" s="13" t="str">
        <f t="shared" si="7"/>
        <v/>
      </c>
      <c r="U56" s="12" t="str">
        <f t="shared" si="8"/>
        <v/>
      </c>
      <c r="V56" s="17"/>
      <c r="W56" s="16"/>
      <c r="X56" s="16"/>
      <c r="Y56" s="15"/>
      <c r="Z56" s="17"/>
      <c r="AA56" s="16"/>
      <c r="AB56" s="16"/>
      <c r="AC56" s="15"/>
      <c r="AD56" s="17"/>
      <c r="AE56" s="16"/>
      <c r="AF56" s="16"/>
      <c r="AG56" s="15"/>
    </row>
    <row r="57" spans="1:33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</row>
    <row r="58" spans="1:33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 ht="18" x14ac:dyDescent="0.25">
      <c r="A59" s="6" t="s">
        <v>10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</row>
    <row r="60" spans="1:33" ht="18" x14ac:dyDescent="0.25">
      <c r="A60" s="11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</row>
    <row r="61" spans="1:33" ht="18" x14ac:dyDescent="0.25">
      <c r="A61" s="9" t="s">
        <v>9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</row>
    <row r="62" spans="1:33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</row>
    <row r="63" spans="1:33" x14ac:dyDescent="0.2">
      <c r="A63" s="6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</row>
    <row r="64" spans="1:33" ht="15.7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</row>
    <row r="65" spans="2:5" x14ac:dyDescent="0.2">
      <c r="B65" s="2" t="s">
        <v>215</v>
      </c>
      <c r="C65" s="2"/>
      <c r="D65" s="2"/>
      <c r="E65" s="3"/>
    </row>
    <row r="66" spans="2:5" x14ac:dyDescent="0.2">
      <c r="B66" s="2" t="s">
        <v>8</v>
      </c>
      <c r="C66" s="2"/>
      <c r="D66" s="2"/>
      <c r="E66" s="3"/>
    </row>
    <row r="67" spans="2:5" x14ac:dyDescent="0.2">
      <c r="B67" s="3" t="s">
        <v>7</v>
      </c>
      <c r="C67" s="3"/>
      <c r="D67" s="3"/>
      <c r="E67" s="3"/>
    </row>
    <row r="68" spans="2:5" x14ac:dyDescent="0.2">
      <c r="B68" s="2" t="s">
        <v>6</v>
      </c>
      <c r="C68" s="2"/>
      <c r="D68" s="2"/>
      <c r="E68" s="3"/>
    </row>
    <row r="69" spans="2:5" x14ac:dyDescent="0.2">
      <c r="B69" s="3" t="s">
        <v>5</v>
      </c>
      <c r="C69" s="3"/>
      <c r="D69" s="3"/>
      <c r="E69" s="3"/>
    </row>
    <row r="70" spans="2:5" x14ac:dyDescent="0.2">
      <c r="B70" s="3" t="s">
        <v>4</v>
      </c>
      <c r="C70" s="3"/>
      <c r="D70" s="3"/>
      <c r="E70" s="3"/>
    </row>
    <row r="71" spans="2:5" x14ac:dyDescent="0.2">
      <c r="B71" s="2" t="s">
        <v>3</v>
      </c>
      <c r="C71" s="2"/>
      <c r="D71" s="2"/>
      <c r="E71" s="3"/>
    </row>
    <row r="72" spans="2:5" x14ac:dyDescent="0.2">
      <c r="B72" s="3" t="s">
        <v>2</v>
      </c>
      <c r="C72" s="3"/>
      <c r="D72" s="3"/>
      <c r="E72" s="3"/>
    </row>
    <row r="73" spans="2:5" x14ac:dyDescent="0.2">
      <c r="B73" s="2" t="s">
        <v>1</v>
      </c>
      <c r="C73" s="2"/>
      <c r="D73" s="2"/>
      <c r="E73" s="3"/>
    </row>
    <row r="74" spans="2:5" x14ac:dyDescent="0.2">
      <c r="B74" s="2" t="s">
        <v>0</v>
      </c>
      <c r="C74" s="2"/>
    </row>
  </sheetData>
  <mergeCells count="7">
    <mergeCell ref="V11:W11"/>
    <mergeCell ref="Z11:AA11"/>
    <mergeCell ref="AD11:AE11"/>
    <mergeCell ref="J11:N15"/>
    <mergeCell ref="O11:O15"/>
    <mergeCell ref="P11:P15"/>
    <mergeCell ref="Q11:Q15"/>
  </mergeCells>
  <dataValidations count="11">
    <dataValidation type="list" allowBlank="1" showInputMessage="1" showErrorMessage="1" sqref="P50:P56 P18:P25 P27:P48" xr:uid="{00000000-0002-0000-0200-000000000000}">
      <formula1>$AM$1:$AO$1</formula1>
    </dataValidation>
    <dataValidation type="list" allowBlank="1" showInputMessage="1" showErrorMessage="1" sqref="J18:J25 J50:J56 J27:J48" xr:uid="{00000000-0002-0000-0200-000001000000}">
      <formula1>$J$16</formula1>
    </dataValidation>
    <dataValidation type="list" allowBlank="1" showInputMessage="1" showErrorMessage="1" sqref="K50:K56 K18:K25 K27:K48" xr:uid="{00000000-0002-0000-0200-000002000000}">
      <formula1>$K$16</formula1>
    </dataValidation>
    <dataValidation type="list" allowBlank="1" showInputMessage="1" showErrorMessage="1" sqref="L18:L25 L50:L56 L27:L48" xr:uid="{00000000-0002-0000-0200-000003000000}">
      <formula1>$L$16</formula1>
    </dataValidation>
    <dataValidation type="list" allowBlank="1" showInputMessage="1" showErrorMessage="1" sqref="M18:M25 M50:M56 M27:M48" xr:uid="{00000000-0002-0000-0200-000004000000}">
      <formula1>$M$16</formula1>
    </dataValidation>
    <dataValidation type="list" allowBlank="1" showInputMessage="1" showErrorMessage="1" sqref="N18:N25 N50:N56 N27:N48" xr:uid="{00000000-0002-0000-0200-000005000000}">
      <formula1>$N$16</formula1>
    </dataValidation>
    <dataValidation type="list" allowBlank="1" showInputMessage="1" showErrorMessage="1" sqref="AG50:AG56 Q50:Q56 Y50:Y56 AC18:AC25 Y18:Y25 AG18:AG25 Q18:Q25 O18:O25 O50:O56 AC50:AC56 O27:O48 Q27:Q48 Y27:Y48 AG27:AG48 AC27:AC48" xr:uid="{00000000-0002-0000-0200-000006000000}">
      <formula1>$AP$1:$AR$1</formula1>
    </dataValidation>
    <dataValidation type="list" allowBlank="1" showInputMessage="1" showErrorMessage="1" sqref="I44" xr:uid="{00000000-0002-0000-0200-000007000000}">
      <formula1>$AS$1:$AS$36</formula1>
    </dataValidation>
    <dataValidation type="list" allowBlank="1" showInputMessage="1" showErrorMessage="1" sqref="I18:I25 I37:I43 I27:I35 I50:I56 I45:I48" xr:uid="{00000000-0002-0000-0200-000008000000}">
      <formula1>$AS$1:$AS$35</formula1>
    </dataValidation>
    <dataValidation type="list" allowBlank="1" showInputMessage="1" showErrorMessage="1" sqref="I36" xr:uid="{00000000-0002-0000-0200-000009000000}">
      <formula1>$AS$1:$AS$30</formula1>
    </dataValidation>
    <dataValidation type="list" allowBlank="1" showInputMessage="1" showErrorMessage="1" sqref="C18:C25 C50:C56 C27:C48" xr:uid="{00000000-0002-0000-0200-00000A000000}">
      <formula1>$AW$1:$AW$14</formula1>
    </dataValidation>
  </dataValidations>
  <hyperlinks>
    <hyperlink ref="G1" location="TARTALOM!A1" display=" &lt; Tartalom" xr:uid="{00000000-0004-0000-0200-000000000000}"/>
    <hyperlink ref="R8" r:id="rId1" xr:uid="{00000000-0004-0000-0200-000001000000}"/>
  </hyperlinks>
  <pageMargins left="0.70866141732283472" right="0.70866141732283472" top="0.70866141732283472" bottom="0.70866141732283472" header="0.51181102362204722" footer="0.51181102362204722"/>
  <pageSetup paperSize="9" scale="64" orientation="portrait" r:id="rId2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6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W84"/>
  <sheetViews>
    <sheetView showGridLines="0" zoomScaleNormal="100" workbookViewId="0"/>
  </sheetViews>
  <sheetFormatPr defaultRowHeight="12.75" x14ac:dyDescent="0.2"/>
  <cols>
    <col min="1" max="1" width="6.375" style="1" customWidth="1"/>
    <col min="2" max="2" width="40" style="1" customWidth="1"/>
    <col min="3" max="3" width="13.625" style="1" customWidth="1"/>
    <col min="4" max="4" width="13.5" style="1" customWidth="1"/>
    <col min="5" max="6" width="15.25" style="1" customWidth="1"/>
    <col min="7" max="8" width="8.75" style="1" customWidth="1"/>
    <col min="9" max="9" width="10.875" style="1" customWidth="1"/>
    <col min="10" max="10" width="4.75" style="1" customWidth="1"/>
    <col min="11" max="14" width="3.625" style="1" customWidth="1"/>
    <col min="15" max="15" width="9.875" style="1" customWidth="1"/>
    <col min="16" max="17" width="10.875" style="1" customWidth="1"/>
    <col min="18" max="18" width="15.25" style="1" customWidth="1"/>
    <col min="19" max="21" width="10.875" style="1" customWidth="1"/>
    <col min="22" max="22" width="9.25" style="1" customWidth="1"/>
    <col min="23" max="23" width="21.5" style="1" customWidth="1"/>
    <col min="24" max="24" width="3.375" style="1" customWidth="1"/>
    <col min="25" max="25" width="10.875" style="1" customWidth="1"/>
    <col min="26" max="26" width="9.25" style="1" customWidth="1"/>
    <col min="27" max="27" width="21.5" style="1" customWidth="1"/>
    <col min="28" max="28" width="3.375" style="1" customWidth="1"/>
    <col min="29" max="29" width="10.875" style="1" customWidth="1"/>
    <col min="30" max="30" width="9.25" style="1" customWidth="1"/>
    <col min="31" max="31" width="21.5" style="1" customWidth="1"/>
    <col min="32" max="32" width="3.375" style="1" customWidth="1"/>
    <col min="33" max="33" width="10.875" style="1" customWidth="1"/>
    <col min="34" max="34" width="8.875" style="1" bestFit="1" customWidth="1"/>
    <col min="35" max="35" width="9" style="1"/>
    <col min="36" max="36" width="8.5" style="1" customWidth="1"/>
    <col min="37" max="16384" width="9" style="1"/>
  </cols>
  <sheetData>
    <row r="1" spans="1:49" ht="16.5" x14ac:dyDescent="0.3">
      <c r="A1" s="107" t="s">
        <v>274</v>
      </c>
      <c r="B1" s="93"/>
      <c r="C1" s="93"/>
      <c r="D1" s="93"/>
      <c r="E1" s="93"/>
      <c r="F1" s="93"/>
      <c r="G1" s="205" t="s">
        <v>129</v>
      </c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109" t="s">
        <v>129</v>
      </c>
      <c r="AK1" s="108" t="s">
        <v>128</v>
      </c>
      <c r="AL1" s="108" t="s">
        <v>26</v>
      </c>
      <c r="AM1" s="108" t="s">
        <v>17</v>
      </c>
      <c r="AN1" s="108" t="s">
        <v>26</v>
      </c>
      <c r="AO1" s="108" t="s">
        <v>29</v>
      </c>
      <c r="AP1" s="108" t="s">
        <v>16</v>
      </c>
      <c r="AQ1" s="108" t="s">
        <v>11</v>
      </c>
      <c r="AR1" s="108" t="s">
        <v>49</v>
      </c>
      <c r="AS1" s="1" t="s">
        <v>127</v>
      </c>
      <c r="AV1" s="1" t="s">
        <v>126</v>
      </c>
      <c r="AW1" s="1" t="s">
        <v>30</v>
      </c>
    </row>
    <row r="2" spans="1:49" ht="14.25" customHeight="1" x14ac:dyDescent="0.3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106"/>
      <c r="AI2" s="96"/>
      <c r="AS2" s="1" t="s">
        <v>30</v>
      </c>
      <c r="AV2" s="1" t="s">
        <v>125</v>
      </c>
      <c r="AW2" s="1" t="s">
        <v>56</v>
      </c>
    </row>
    <row r="3" spans="1:49" ht="16.5" x14ac:dyDescent="0.3">
      <c r="A3" s="107" t="s">
        <v>210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106"/>
      <c r="AI3" s="96"/>
      <c r="AS3" s="1" t="s">
        <v>41</v>
      </c>
      <c r="AV3" s="1" t="s">
        <v>123</v>
      </c>
      <c r="AW3" s="1" t="s">
        <v>38</v>
      </c>
    </row>
    <row r="4" spans="1:49" ht="18" customHeight="1" thickBot="1" x14ac:dyDescent="0.25">
      <c r="A4" s="145" t="str">
        <f>CONCATENATE("Ügyfél:   ",Alapa!$C$17)</f>
        <v xml:space="preserve">Ügyfél:   </v>
      </c>
      <c r="B4" s="146"/>
      <c r="C4" s="100" t="s">
        <v>122</v>
      </c>
      <c r="D4" s="105"/>
      <c r="E4" s="103"/>
      <c r="F4" s="143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S4" s="1" t="s">
        <v>124</v>
      </c>
      <c r="AV4" s="1" t="s">
        <v>121</v>
      </c>
      <c r="AW4" s="1" t="s">
        <v>22</v>
      </c>
    </row>
    <row r="5" spans="1:49" ht="15.75" customHeight="1" thickBot="1" x14ac:dyDescent="0.35">
      <c r="A5" s="145" t="str">
        <f>CONCATENATE("Fordulónap: ",Alapa!$C$12)</f>
        <v xml:space="preserve">Fordulónap: </v>
      </c>
      <c r="B5" s="146"/>
      <c r="C5" s="100" t="s">
        <v>120</v>
      </c>
      <c r="D5" s="98" t="e">
        <f>VLOOKUP(AI5,Alapa!$G$2:$H$22,2)</f>
        <v>#N/A</v>
      </c>
      <c r="E5" s="98" t="s">
        <v>119</v>
      </c>
      <c r="F5" s="144" t="str">
        <f>IF(Alapa!$N$2=0," ",Alapa!$N$2)</f>
        <v xml:space="preserve"> 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6" t="s">
        <v>118</v>
      </c>
      <c r="AI5" s="95">
        <v>1</v>
      </c>
      <c r="AS5" s="1" t="s">
        <v>12</v>
      </c>
      <c r="AV5" s="1" t="s">
        <v>116</v>
      </c>
      <c r="AW5" s="1" t="s">
        <v>33</v>
      </c>
    </row>
    <row r="6" spans="1:49" ht="16.5" x14ac:dyDescent="0.3">
      <c r="A6" s="30"/>
      <c r="B6" s="30"/>
      <c r="C6" s="30"/>
      <c r="D6" s="30"/>
      <c r="E6" s="30"/>
      <c r="F6" s="30"/>
      <c r="G6" s="30"/>
      <c r="H6" s="30"/>
      <c r="I6" s="94"/>
      <c r="J6" s="30"/>
      <c r="K6" s="30"/>
      <c r="L6" s="30"/>
      <c r="M6" s="30"/>
      <c r="N6" s="30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S6" s="1" t="s">
        <v>117</v>
      </c>
      <c r="AV6" s="1" t="s">
        <v>114</v>
      </c>
      <c r="AW6" s="1" t="s">
        <v>27</v>
      </c>
    </row>
    <row r="7" spans="1:49" x14ac:dyDescent="0.2">
      <c r="A7" s="92" t="s">
        <v>113</v>
      </c>
      <c r="B7" s="93" t="s">
        <v>256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S7" s="1" t="s">
        <v>115</v>
      </c>
      <c r="AV7" s="1" t="s">
        <v>111</v>
      </c>
      <c r="AW7" s="1" t="s">
        <v>168</v>
      </c>
    </row>
    <row r="8" spans="1:49" ht="15.75" x14ac:dyDescent="0.25">
      <c r="A8" s="92" t="s">
        <v>109</v>
      </c>
      <c r="B8" s="93" t="s">
        <v>257</v>
      </c>
      <c r="C8" s="93"/>
      <c r="D8" s="93"/>
      <c r="E8" s="93"/>
      <c r="F8" s="93"/>
      <c r="G8" s="93"/>
      <c r="H8" s="186" t="s">
        <v>261</v>
      </c>
      <c r="I8" s="93"/>
      <c r="J8" s="93"/>
      <c r="K8" s="93"/>
      <c r="L8" s="93"/>
      <c r="M8" s="93"/>
      <c r="N8" s="93"/>
      <c r="O8" s="93"/>
      <c r="P8" s="93"/>
      <c r="Q8" s="93"/>
      <c r="R8" s="185" t="s">
        <v>260</v>
      </c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S8" s="1" t="s">
        <v>112</v>
      </c>
      <c r="AV8" s="1" t="s">
        <v>107</v>
      </c>
      <c r="AW8" s="1" t="s">
        <v>110</v>
      </c>
    </row>
    <row r="9" spans="1:49" x14ac:dyDescent="0.2">
      <c r="A9" s="92" t="s">
        <v>105</v>
      </c>
      <c r="B9" s="5" t="s">
        <v>104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S9" s="1" t="s">
        <v>169</v>
      </c>
      <c r="AV9" s="1" t="s">
        <v>102</v>
      </c>
      <c r="AW9" s="1" t="s">
        <v>106</v>
      </c>
    </row>
    <row r="10" spans="1:49" ht="16.5" thickBot="1" x14ac:dyDescent="0.3">
      <c r="A10" s="91"/>
      <c r="B10" s="89"/>
      <c r="C10" s="147" t="s">
        <v>223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90"/>
      <c r="S10" s="93"/>
      <c r="T10" s="175" t="s">
        <v>259</v>
      </c>
      <c r="U10" s="89"/>
      <c r="V10" s="183" t="s">
        <v>258</v>
      </c>
      <c r="W10" s="89"/>
      <c r="X10" s="89"/>
      <c r="Y10" s="89"/>
      <c r="Z10" s="176" t="s">
        <v>255</v>
      </c>
      <c r="AA10" s="89"/>
      <c r="AB10" s="89"/>
      <c r="AC10" s="89"/>
      <c r="AD10" s="93"/>
      <c r="AE10" s="89"/>
      <c r="AF10" s="89"/>
      <c r="AG10" s="89"/>
      <c r="AS10" s="1" t="s">
        <v>224</v>
      </c>
      <c r="AV10" s="1" t="s">
        <v>99</v>
      </c>
      <c r="AW10" s="1" t="s">
        <v>247</v>
      </c>
    </row>
    <row r="11" spans="1:49" s="57" customFormat="1" ht="82.5" x14ac:dyDescent="0.2">
      <c r="A11" s="136"/>
      <c r="B11" s="162" t="s">
        <v>219</v>
      </c>
      <c r="C11" s="137"/>
      <c r="D11" s="139"/>
      <c r="E11" s="139" t="s">
        <v>98</v>
      </c>
      <c r="F11" s="139"/>
      <c r="G11" s="139"/>
      <c r="H11" s="140"/>
      <c r="I11" s="199" t="s">
        <v>97</v>
      </c>
      <c r="J11" s="340" t="s">
        <v>214</v>
      </c>
      <c r="K11" s="341"/>
      <c r="L11" s="341"/>
      <c r="M11" s="341"/>
      <c r="N11" s="341"/>
      <c r="O11" s="344" t="s">
        <v>96</v>
      </c>
      <c r="P11" s="341" t="s">
        <v>216</v>
      </c>
      <c r="Q11" s="346" t="s">
        <v>366</v>
      </c>
      <c r="R11" s="202" t="s">
        <v>95</v>
      </c>
      <c r="S11" s="87" t="s">
        <v>220</v>
      </c>
      <c r="T11" s="86" t="s">
        <v>221</v>
      </c>
      <c r="U11" s="85" t="s">
        <v>91</v>
      </c>
      <c r="V11" s="338" t="s">
        <v>94</v>
      </c>
      <c r="W11" s="339"/>
      <c r="X11" s="88"/>
      <c r="Y11" s="85" t="s">
        <v>92</v>
      </c>
      <c r="Z11" s="338" t="s">
        <v>93</v>
      </c>
      <c r="AA11" s="339"/>
      <c r="AB11" s="88"/>
      <c r="AC11" s="85" t="s">
        <v>92</v>
      </c>
      <c r="AD11" s="338" t="s">
        <v>254</v>
      </c>
      <c r="AE11" s="339"/>
      <c r="AF11" s="88"/>
      <c r="AG11" s="85" t="s">
        <v>92</v>
      </c>
      <c r="AS11" s="1" t="s">
        <v>229</v>
      </c>
      <c r="AV11" s="1" t="s">
        <v>89</v>
      </c>
      <c r="AW11" s="1" t="s">
        <v>248</v>
      </c>
    </row>
    <row r="12" spans="1:49" s="57" customFormat="1" ht="16.5" x14ac:dyDescent="0.2">
      <c r="A12" s="78" t="s">
        <v>365</v>
      </c>
      <c r="B12" s="138"/>
      <c r="C12" s="77"/>
      <c r="D12" s="76"/>
      <c r="E12" s="76"/>
      <c r="F12" s="76"/>
      <c r="G12" s="76"/>
      <c r="H12" s="76"/>
      <c r="I12" s="200"/>
      <c r="J12" s="342"/>
      <c r="K12" s="343"/>
      <c r="L12" s="343"/>
      <c r="M12" s="343"/>
      <c r="N12" s="343"/>
      <c r="O12" s="345"/>
      <c r="P12" s="343"/>
      <c r="Q12" s="347"/>
      <c r="R12" s="203"/>
      <c r="S12" s="166"/>
      <c r="T12" s="167"/>
      <c r="U12" s="168"/>
      <c r="V12" s="84" t="s">
        <v>88</v>
      </c>
      <c r="W12" s="83" t="s">
        <v>87</v>
      </c>
      <c r="X12" s="169"/>
      <c r="Y12" s="168" t="s">
        <v>75</v>
      </c>
      <c r="Z12" s="84" t="s">
        <v>88</v>
      </c>
      <c r="AA12" s="83" t="s">
        <v>87</v>
      </c>
      <c r="AB12" s="169"/>
      <c r="AC12" s="168" t="s">
        <v>75</v>
      </c>
      <c r="AD12" s="84" t="s">
        <v>88</v>
      </c>
      <c r="AE12" s="83" t="s">
        <v>87</v>
      </c>
      <c r="AF12" s="169"/>
      <c r="AG12" s="168" t="s">
        <v>75</v>
      </c>
      <c r="AS12" s="1" t="s">
        <v>230</v>
      </c>
      <c r="AV12" s="1"/>
      <c r="AW12" s="1" t="s">
        <v>101</v>
      </c>
    </row>
    <row r="13" spans="1:49" s="57" customFormat="1" ht="16.5" x14ac:dyDescent="0.2">
      <c r="A13" s="294"/>
      <c r="B13" s="295"/>
      <c r="C13" s="77"/>
      <c r="D13" s="76"/>
      <c r="E13" s="76"/>
      <c r="F13" s="76"/>
      <c r="G13" s="76"/>
      <c r="H13" s="76"/>
      <c r="I13" s="200"/>
      <c r="J13" s="342"/>
      <c r="K13" s="343"/>
      <c r="L13" s="343"/>
      <c r="M13" s="343"/>
      <c r="N13" s="343"/>
      <c r="O13" s="345"/>
      <c r="P13" s="343"/>
      <c r="Q13" s="347"/>
      <c r="R13" s="203"/>
      <c r="S13" s="163"/>
      <c r="T13" s="163"/>
      <c r="U13" s="163"/>
      <c r="V13" s="82"/>
      <c r="W13" s="81"/>
      <c r="X13" s="170"/>
      <c r="Y13" s="171"/>
      <c r="Z13" s="82"/>
      <c r="AA13" s="81"/>
      <c r="AB13" s="170"/>
      <c r="AC13" s="171"/>
      <c r="AD13" s="82"/>
      <c r="AE13" s="81"/>
      <c r="AF13" s="170"/>
      <c r="AG13" s="171"/>
      <c r="AS13" s="1" t="s">
        <v>108</v>
      </c>
      <c r="AV13" s="1"/>
      <c r="AW13" s="1" t="s">
        <v>19</v>
      </c>
    </row>
    <row r="14" spans="1:49" s="57" customFormat="1" ht="16.5" x14ac:dyDescent="0.2">
      <c r="A14" s="294"/>
      <c r="B14" s="295"/>
      <c r="C14" s="77"/>
      <c r="D14" s="76"/>
      <c r="E14" s="76"/>
      <c r="F14" s="76"/>
      <c r="G14" s="76"/>
      <c r="H14" s="76"/>
      <c r="I14" s="200"/>
      <c r="J14" s="342"/>
      <c r="K14" s="343"/>
      <c r="L14" s="343"/>
      <c r="M14" s="343"/>
      <c r="N14" s="343"/>
      <c r="O14" s="345"/>
      <c r="P14" s="343"/>
      <c r="Q14" s="347"/>
      <c r="R14" s="203"/>
      <c r="S14" s="80">
        <f>SUM(X14:AG14)</f>
        <v>0</v>
      </c>
      <c r="T14" s="79"/>
      <c r="U14" s="26" t="str">
        <f>IFERROR(S14/SUM(S14+T15)%,"")</f>
        <v/>
      </c>
      <c r="V14" s="74"/>
      <c r="W14" s="70"/>
      <c r="X14" s="65" t="s">
        <v>16</v>
      </c>
      <c r="Y14" s="64">
        <f>COUNTIF(Y18:Y56,"I")</f>
        <v>0</v>
      </c>
      <c r="Z14" s="74"/>
      <c r="AA14" s="70"/>
      <c r="AB14" s="65" t="s">
        <v>16</v>
      </c>
      <c r="AC14" s="64">
        <f>COUNTIF(AC18:AC56,"I")</f>
        <v>0</v>
      </c>
      <c r="AD14" s="164"/>
      <c r="AE14" s="165"/>
      <c r="AF14" s="65" t="s">
        <v>16</v>
      </c>
      <c r="AG14" s="64">
        <f>COUNTIF(AG18:AG56,"I")</f>
        <v>0</v>
      </c>
      <c r="AS14" s="1" t="s">
        <v>103</v>
      </c>
      <c r="AV14" s="1"/>
      <c r="AW14" s="1" t="s">
        <v>13</v>
      </c>
    </row>
    <row r="15" spans="1:49" s="57" customFormat="1" ht="16.5" x14ac:dyDescent="0.3">
      <c r="A15" s="294"/>
      <c r="B15" s="295"/>
      <c r="C15" s="77"/>
      <c r="D15" s="76"/>
      <c r="E15" s="76"/>
      <c r="F15" s="76"/>
      <c r="G15" s="76"/>
      <c r="H15" s="76"/>
      <c r="I15" s="200"/>
      <c r="J15" s="342"/>
      <c r="K15" s="343"/>
      <c r="L15" s="343"/>
      <c r="M15" s="343"/>
      <c r="N15" s="343"/>
      <c r="O15" s="345"/>
      <c r="P15" s="343"/>
      <c r="Q15" s="347"/>
      <c r="R15" s="203"/>
      <c r="S15" s="73"/>
      <c r="T15" s="72">
        <f>SUM(X15:AG15)</f>
        <v>0</v>
      </c>
      <c r="U15" s="63"/>
      <c r="V15" s="73"/>
      <c r="W15" s="79"/>
      <c r="X15" s="65" t="s">
        <v>11</v>
      </c>
      <c r="Y15" s="64">
        <f>COUNTIF(Y18:Y56,"N")</f>
        <v>0</v>
      </c>
      <c r="Z15" s="73"/>
      <c r="AA15" s="83"/>
      <c r="AB15" s="65" t="s">
        <v>11</v>
      </c>
      <c r="AC15" s="64">
        <f>COUNTIF(AC18:AC56,"N")</f>
        <v>0</v>
      </c>
      <c r="AD15" s="73"/>
      <c r="AE15" s="83"/>
      <c r="AF15" s="65" t="s">
        <v>11</v>
      </c>
      <c r="AG15" s="64">
        <f>COUNTIF(AG18:AG56,"N")</f>
        <v>0</v>
      </c>
      <c r="AS15" s="1" t="s">
        <v>100</v>
      </c>
      <c r="AV15" s="1"/>
      <c r="AW15" s="1"/>
    </row>
    <row r="16" spans="1:49" s="57" customFormat="1" ht="16.5" x14ac:dyDescent="0.3">
      <c r="A16" s="71" t="s">
        <v>83</v>
      </c>
      <c r="B16" s="151" t="s">
        <v>82</v>
      </c>
      <c r="C16" s="112" t="s">
        <v>81</v>
      </c>
      <c r="D16" s="70" t="s">
        <v>80</v>
      </c>
      <c r="E16" s="70" t="s">
        <v>79</v>
      </c>
      <c r="F16" s="70" t="s">
        <v>78</v>
      </c>
      <c r="G16" s="111" t="s">
        <v>77</v>
      </c>
      <c r="H16" s="110" t="s">
        <v>76</v>
      </c>
      <c r="I16" s="201"/>
      <c r="J16" s="69" t="s">
        <v>32</v>
      </c>
      <c r="K16" s="68" t="s">
        <v>24</v>
      </c>
      <c r="L16" s="68" t="s">
        <v>21</v>
      </c>
      <c r="M16" s="68" t="s">
        <v>20</v>
      </c>
      <c r="N16" s="68" t="s">
        <v>18</v>
      </c>
      <c r="O16" s="68" t="s">
        <v>75</v>
      </c>
      <c r="P16" s="68" t="s">
        <v>74</v>
      </c>
      <c r="Q16" s="150" t="s">
        <v>75</v>
      </c>
      <c r="R16" s="203"/>
      <c r="S16" s="163"/>
      <c r="T16" s="163"/>
      <c r="U16" s="63"/>
      <c r="V16" s="67"/>
      <c r="W16" s="66"/>
      <c r="X16" s="65" t="s">
        <v>73</v>
      </c>
      <c r="Y16" s="64" t="str">
        <f>IFERROR((Y14/SUM(Y14+Y15)%),"")</f>
        <v/>
      </c>
      <c r="Z16" s="67"/>
      <c r="AA16" s="66"/>
      <c r="AB16" s="65" t="s">
        <v>73</v>
      </c>
      <c r="AC16" s="64" t="str">
        <f>IFERROR((AC14/SUM(AC14+AC15)%),"")</f>
        <v/>
      </c>
      <c r="AD16" s="67"/>
      <c r="AE16" s="66"/>
      <c r="AF16" s="65" t="s">
        <v>73</v>
      </c>
      <c r="AG16" s="64" t="str">
        <f>IFERROR((AG14/SUM(AG14+AG15)%),"")</f>
        <v/>
      </c>
      <c r="AS16" s="1"/>
      <c r="AW16" s="1"/>
    </row>
    <row r="17" spans="1:49" x14ac:dyDescent="0.2">
      <c r="A17" s="54">
        <f>COUNT(A$16:$A16)+1</f>
        <v>1</v>
      </c>
      <c r="B17" s="152" t="s">
        <v>71</v>
      </c>
      <c r="C17" s="62"/>
      <c r="D17" s="61"/>
      <c r="E17" s="61"/>
      <c r="F17" s="61"/>
      <c r="G17" s="61"/>
      <c r="H17" s="61"/>
      <c r="I17" s="58"/>
      <c r="J17" s="60"/>
      <c r="K17" s="59"/>
      <c r="L17" s="59"/>
      <c r="M17" s="59"/>
      <c r="N17" s="59"/>
      <c r="O17" s="59"/>
      <c r="P17" s="59"/>
      <c r="Q17" s="58"/>
      <c r="R17" s="204"/>
      <c r="S17" s="60"/>
      <c r="T17" s="59"/>
      <c r="U17" s="58"/>
      <c r="V17" s="60"/>
      <c r="W17" s="59"/>
      <c r="X17" s="59"/>
      <c r="Y17" s="58"/>
      <c r="Z17" s="60"/>
      <c r="AA17" s="59"/>
      <c r="AB17" s="59"/>
      <c r="AC17" s="58"/>
      <c r="AD17" s="60"/>
      <c r="AE17" s="59"/>
      <c r="AF17" s="59"/>
      <c r="AG17" s="58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1" t="s">
        <v>90</v>
      </c>
    </row>
    <row r="18" spans="1:49" ht="16.5" x14ac:dyDescent="0.3">
      <c r="A18" s="54">
        <f>COUNT(A$16:$A17)+1</f>
        <v>2</v>
      </c>
      <c r="B18" s="153" t="s">
        <v>69</v>
      </c>
      <c r="C18" s="39"/>
      <c r="D18" s="38"/>
      <c r="E18" s="38"/>
      <c r="F18" s="38"/>
      <c r="G18" s="37"/>
      <c r="H18" s="36"/>
      <c r="I18" s="35"/>
      <c r="J18" s="34"/>
      <c r="K18" s="33"/>
      <c r="L18" s="33"/>
      <c r="M18" s="33"/>
      <c r="N18" s="33"/>
      <c r="O18" s="33"/>
      <c r="P18" s="33"/>
      <c r="Q18" s="29"/>
      <c r="R18" s="49"/>
      <c r="S18" s="28" t="str">
        <f t="shared" ref="S18:S25" si="0">IF(COUNTIF(Y18:AG18,"I")=0,"",COUNTIF(Y18:AG18,"I"))</f>
        <v/>
      </c>
      <c r="T18" s="27" t="str">
        <f t="shared" ref="T18:T25" si="1">IF(COUNTIF(Y18:AG18,"N")=0,"",COUNTIF(Y18:AG18,"N"))</f>
        <v/>
      </c>
      <c r="U18" s="26" t="str">
        <f t="shared" ref="U18:U25" si="2">IFERROR(S18/SUM(S18+T18)%,"")</f>
        <v/>
      </c>
      <c r="V18" s="31"/>
      <c r="W18" s="30"/>
      <c r="X18" s="30"/>
      <c r="Y18" s="29"/>
      <c r="Z18" s="31"/>
      <c r="AA18" s="30"/>
      <c r="AB18" s="30"/>
      <c r="AC18" s="29"/>
      <c r="AD18" s="31"/>
      <c r="AE18" s="30"/>
      <c r="AF18" s="30"/>
      <c r="AG18" s="29"/>
      <c r="AS18" s="1" t="s">
        <v>86</v>
      </c>
    </row>
    <row r="19" spans="1:49" ht="16.5" x14ac:dyDescent="0.3">
      <c r="A19" s="54">
        <f>COUNT(A$16:$A18)+1</f>
        <v>3</v>
      </c>
      <c r="B19" s="153" t="s">
        <v>67</v>
      </c>
      <c r="C19" s="39"/>
      <c r="D19" s="38"/>
      <c r="E19" s="38"/>
      <c r="F19" s="38"/>
      <c r="G19" s="37"/>
      <c r="H19" s="36"/>
      <c r="I19" s="35"/>
      <c r="J19" s="34"/>
      <c r="K19" s="33"/>
      <c r="L19" s="33"/>
      <c r="M19" s="33"/>
      <c r="N19" s="33"/>
      <c r="O19" s="33"/>
      <c r="P19" s="33"/>
      <c r="Q19" s="29"/>
      <c r="R19" s="49"/>
      <c r="S19" s="28" t="str">
        <f t="shared" si="0"/>
        <v/>
      </c>
      <c r="T19" s="27" t="str">
        <f t="shared" si="1"/>
        <v/>
      </c>
      <c r="U19" s="26" t="str">
        <f t="shared" si="2"/>
        <v/>
      </c>
      <c r="V19" s="31"/>
      <c r="W19" s="30"/>
      <c r="X19" s="30"/>
      <c r="Y19" s="29"/>
      <c r="Z19" s="31"/>
      <c r="AA19" s="30"/>
      <c r="AB19" s="30"/>
      <c r="AC19" s="29"/>
      <c r="AD19" s="31"/>
      <c r="AE19" s="30"/>
      <c r="AF19" s="30"/>
      <c r="AG19" s="29"/>
      <c r="AS19" s="1" t="s">
        <v>85</v>
      </c>
      <c r="AW19" s="57"/>
    </row>
    <row r="20" spans="1:49" ht="16.5" x14ac:dyDescent="0.3">
      <c r="A20" s="54">
        <f>COUNT(A$16:$A19)+1</f>
        <v>4</v>
      </c>
      <c r="B20" s="153" t="s">
        <v>65</v>
      </c>
      <c r="C20" s="39"/>
      <c r="D20" s="38"/>
      <c r="E20" s="38"/>
      <c r="F20" s="38"/>
      <c r="G20" s="37"/>
      <c r="H20" s="36"/>
      <c r="I20" s="35"/>
      <c r="J20" s="34"/>
      <c r="K20" s="33"/>
      <c r="L20" s="33"/>
      <c r="M20" s="33"/>
      <c r="N20" s="33"/>
      <c r="O20" s="33"/>
      <c r="P20" s="33"/>
      <c r="Q20" s="29"/>
      <c r="R20" s="49"/>
      <c r="S20" s="28" t="str">
        <f t="shared" si="0"/>
        <v/>
      </c>
      <c r="T20" s="27" t="str">
        <f t="shared" si="1"/>
        <v/>
      </c>
      <c r="U20" s="26" t="str">
        <f t="shared" si="2"/>
        <v/>
      </c>
      <c r="V20" s="31"/>
      <c r="W20" s="30"/>
      <c r="X20" s="30"/>
      <c r="Y20" s="29"/>
      <c r="Z20" s="31"/>
      <c r="AA20" s="30"/>
      <c r="AB20" s="30"/>
      <c r="AC20" s="29"/>
      <c r="AD20" s="31"/>
      <c r="AE20" s="30"/>
      <c r="AF20" s="30"/>
      <c r="AG20" s="29"/>
      <c r="AS20" s="1" t="s">
        <v>84</v>
      </c>
    </row>
    <row r="21" spans="1:49" ht="16.5" x14ac:dyDescent="0.3">
      <c r="A21" s="54">
        <f>COUNT(A$16:$A20)+1</f>
        <v>5</v>
      </c>
      <c r="B21" s="153" t="s">
        <v>63</v>
      </c>
      <c r="C21" s="39"/>
      <c r="D21" s="38"/>
      <c r="E21" s="38"/>
      <c r="F21" s="38"/>
      <c r="G21" s="37"/>
      <c r="H21" s="36"/>
      <c r="I21" s="35"/>
      <c r="J21" s="34"/>
      <c r="K21" s="33"/>
      <c r="L21" s="33"/>
      <c r="M21" s="33"/>
      <c r="N21" s="33"/>
      <c r="O21" s="33"/>
      <c r="P21" s="33"/>
      <c r="Q21" s="29"/>
      <c r="R21" s="49"/>
      <c r="S21" s="28" t="str">
        <f t="shared" si="0"/>
        <v/>
      </c>
      <c r="T21" s="27" t="str">
        <f t="shared" si="1"/>
        <v/>
      </c>
      <c r="U21" s="26" t="str">
        <f t="shared" si="2"/>
        <v/>
      </c>
      <c r="V21" s="31"/>
      <c r="W21" s="30"/>
      <c r="X21" s="30"/>
      <c r="Y21" s="29"/>
      <c r="Z21" s="31"/>
      <c r="AA21" s="30"/>
      <c r="AB21" s="30"/>
      <c r="AC21" s="29"/>
      <c r="AD21" s="31"/>
      <c r="AE21" s="30"/>
      <c r="AF21" s="30"/>
      <c r="AG21" s="29"/>
      <c r="AS21" s="1" t="s">
        <v>72</v>
      </c>
    </row>
    <row r="22" spans="1:49" ht="16.5" x14ac:dyDescent="0.3">
      <c r="A22" s="54">
        <f>COUNT(A$16:$A21)+1</f>
        <v>6</v>
      </c>
      <c r="B22" s="153" t="s">
        <v>61</v>
      </c>
      <c r="C22" s="39"/>
      <c r="D22" s="38"/>
      <c r="E22" s="38"/>
      <c r="F22" s="38"/>
      <c r="G22" s="37"/>
      <c r="H22" s="36"/>
      <c r="I22" s="35"/>
      <c r="J22" s="34"/>
      <c r="K22" s="33"/>
      <c r="L22" s="33"/>
      <c r="M22" s="33"/>
      <c r="N22" s="33"/>
      <c r="O22" s="33"/>
      <c r="P22" s="33"/>
      <c r="Q22" s="29"/>
      <c r="R22" s="49"/>
      <c r="S22" s="28" t="str">
        <f t="shared" si="0"/>
        <v/>
      </c>
      <c r="T22" s="27" t="str">
        <f t="shared" si="1"/>
        <v/>
      </c>
      <c r="U22" s="26" t="str">
        <f t="shared" si="2"/>
        <v/>
      </c>
      <c r="V22" s="31"/>
      <c r="W22" s="30"/>
      <c r="X22" s="30"/>
      <c r="Y22" s="29"/>
      <c r="Z22" s="31"/>
      <c r="AA22" s="30"/>
      <c r="AB22" s="30"/>
      <c r="AC22" s="29"/>
      <c r="AD22" s="31"/>
      <c r="AE22" s="30"/>
      <c r="AF22" s="30"/>
      <c r="AG22" s="29"/>
      <c r="AS22" s="1" t="s">
        <v>70</v>
      </c>
    </row>
    <row r="23" spans="1:49" ht="16.5" x14ac:dyDescent="0.3">
      <c r="A23" s="54">
        <f>COUNT(A$16:$A22)+1</f>
        <v>7</v>
      </c>
      <c r="B23" s="153" t="s">
        <v>59</v>
      </c>
      <c r="C23" s="39"/>
      <c r="D23" s="38"/>
      <c r="E23" s="38"/>
      <c r="F23" s="38"/>
      <c r="G23" s="37"/>
      <c r="H23" s="36"/>
      <c r="I23" s="35"/>
      <c r="J23" s="34"/>
      <c r="K23" s="33"/>
      <c r="L23" s="33"/>
      <c r="M23" s="33"/>
      <c r="N23" s="33"/>
      <c r="O23" s="33"/>
      <c r="P23" s="33"/>
      <c r="Q23" s="29"/>
      <c r="R23" s="49"/>
      <c r="S23" s="28" t="str">
        <f t="shared" si="0"/>
        <v/>
      </c>
      <c r="T23" s="27" t="str">
        <f t="shared" si="1"/>
        <v/>
      </c>
      <c r="U23" s="26" t="str">
        <f t="shared" si="2"/>
        <v/>
      </c>
      <c r="V23" s="31"/>
      <c r="W23" s="30"/>
      <c r="X23" s="30"/>
      <c r="Y23" s="29"/>
      <c r="Z23" s="31"/>
      <c r="AA23" s="30"/>
      <c r="AB23" s="30"/>
      <c r="AC23" s="29"/>
      <c r="AD23" s="31"/>
      <c r="AE23" s="30"/>
      <c r="AF23" s="30"/>
      <c r="AG23" s="29"/>
      <c r="AS23" s="1" t="s">
        <v>68</v>
      </c>
    </row>
    <row r="24" spans="1:49" ht="16.5" x14ac:dyDescent="0.3">
      <c r="A24" s="54">
        <f>COUNT(A$16:$A23)+1</f>
        <v>8</v>
      </c>
      <c r="B24" s="154" t="s">
        <v>217</v>
      </c>
      <c r="C24" s="39"/>
      <c r="D24" s="38"/>
      <c r="E24" s="38"/>
      <c r="F24" s="38"/>
      <c r="G24" s="37"/>
      <c r="H24" s="36"/>
      <c r="I24" s="35"/>
      <c r="J24" s="34"/>
      <c r="K24" s="33"/>
      <c r="L24" s="33"/>
      <c r="M24" s="33"/>
      <c r="N24" s="33"/>
      <c r="O24" s="33"/>
      <c r="P24" s="33"/>
      <c r="Q24" s="29"/>
      <c r="R24" s="49"/>
      <c r="S24" s="28" t="str">
        <f t="shared" si="0"/>
        <v/>
      </c>
      <c r="T24" s="27" t="str">
        <f t="shared" si="1"/>
        <v/>
      </c>
      <c r="U24" s="26" t="str">
        <f t="shared" si="2"/>
        <v/>
      </c>
      <c r="V24" s="31"/>
      <c r="W24" s="30"/>
      <c r="X24" s="30"/>
      <c r="Y24" s="29"/>
      <c r="Z24" s="31"/>
      <c r="AA24" s="30"/>
      <c r="AB24" s="30"/>
      <c r="AC24" s="29"/>
      <c r="AD24" s="31"/>
      <c r="AE24" s="30"/>
      <c r="AF24" s="30"/>
      <c r="AG24" s="29"/>
      <c r="AS24" s="1" t="s">
        <v>66</v>
      </c>
    </row>
    <row r="25" spans="1:49" ht="16.5" x14ac:dyDescent="0.3">
      <c r="A25" s="54">
        <f>COUNT(A$16:$A24)+1</f>
        <v>9</v>
      </c>
      <c r="B25" s="154"/>
      <c r="C25" s="39"/>
      <c r="D25" s="56"/>
      <c r="E25" s="56"/>
      <c r="F25" s="56"/>
      <c r="G25" s="37"/>
      <c r="H25" s="36"/>
      <c r="I25" s="35"/>
      <c r="J25" s="34"/>
      <c r="K25" s="33"/>
      <c r="L25" s="33"/>
      <c r="M25" s="33"/>
      <c r="N25" s="33"/>
      <c r="O25" s="33"/>
      <c r="P25" s="33"/>
      <c r="Q25" s="29"/>
      <c r="R25" s="49"/>
      <c r="S25" s="28" t="str">
        <f t="shared" si="0"/>
        <v/>
      </c>
      <c r="T25" s="27" t="str">
        <f t="shared" si="1"/>
        <v/>
      </c>
      <c r="U25" s="26" t="str">
        <f t="shared" si="2"/>
        <v/>
      </c>
      <c r="V25" s="31"/>
      <c r="W25" s="30"/>
      <c r="X25" s="30"/>
      <c r="Y25" s="29"/>
      <c r="Z25" s="31"/>
      <c r="AA25" s="30"/>
      <c r="AB25" s="30"/>
      <c r="AC25" s="29"/>
      <c r="AD25" s="31"/>
      <c r="AE25" s="30"/>
      <c r="AF25" s="30"/>
      <c r="AG25" s="29"/>
      <c r="AS25" s="1" t="s">
        <v>64</v>
      </c>
    </row>
    <row r="26" spans="1:49" ht="16.5" x14ac:dyDescent="0.3">
      <c r="A26" s="54">
        <f>COUNT(A$16:$A25)+1</f>
        <v>10</v>
      </c>
      <c r="B26" s="155" t="s">
        <v>54</v>
      </c>
      <c r="C26" s="55"/>
      <c r="D26" s="41"/>
      <c r="E26" s="41"/>
      <c r="F26" s="41"/>
      <c r="G26" s="46"/>
      <c r="H26" s="45"/>
      <c r="I26" s="44"/>
      <c r="J26" s="42"/>
      <c r="K26" s="41"/>
      <c r="L26" s="41"/>
      <c r="M26" s="41"/>
      <c r="N26" s="41"/>
      <c r="O26" s="41"/>
      <c r="P26" s="41"/>
      <c r="Q26" s="40"/>
      <c r="R26" s="43"/>
      <c r="S26" s="42"/>
      <c r="T26" s="41"/>
      <c r="U26" s="40"/>
      <c r="V26" s="31"/>
      <c r="W26" s="30"/>
      <c r="X26" s="30"/>
      <c r="Y26" s="40"/>
      <c r="Z26" s="31"/>
      <c r="AA26" s="30"/>
      <c r="AB26" s="30"/>
      <c r="AC26" s="40"/>
      <c r="AD26" s="31"/>
      <c r="AE26" s="30"/>
      <c r="AF26" s="30"/>
      <c r="AG26" s="40"/>
      <c r="AS26" s="1" t="s">
        <v>62</v>
      </c>
    </row>
    <row r="27" spans="1:49" ht="16.5" x14ac:dyDescent="0.3">
      <c r="A27" s="54">
        <f>COUNT(A$16:$A26)+1</f>
        <v>11</v>
      </c>
      <c r="B27" s="156" t="s">
        <v>53</v>
      </c>
      <c r="C27" s="39"/>
      <c r="D27" s="38"/>
      <c r="E27" s="38"/>
      <c r="F27" s="38"/>
      <c r="G27" s="37"/>
      <c r="H27" s="36"/>
      <c r="I27" s="35"/>
      <c r="J27" s="34"/>
      <c r="K27" s="33"/>
      <c r="L27" s="33"/>
      <c r="M27" s="33"/>
      <c r="N27" s="33"/>
      <c r="O27" s="33"/>
      <c r="P27" s="33"/>
      <c r="Q27" s="29"/>
      <c r="R27" s="49"/>
      <c r="S27" s="28" t="str">
        <f t="shared" ref="S27:S42" si="3">IF(COUNTIF(Y27:AG27,"I")=0,"",COUNTIF(Y27:AG27,"I"))</f>
        <v/>
      </c>
      <c r="T27" s="27" t="str">
        <f t="shared" ref="T27:T42" si="4">IF(COUNTIF(Y27:AG27,"N")=0,"",COUNTIF(Y27:AG27,"N"))</f>
        <v/>
      </c>
      <c r="U27" s="26" t="str">
        <f t="shared" ref="U27:U42" si="5">IFERROR(S27/SUM(S27+T27)%,"")</f>
        <v/>
      </c>
      <c r="V27" s="31"/>
      <c r="W27" s="30"/>
      <c r="X27" s="30"/>
      <c r="Y27" s="29"/>
      <c r="Z27" s="31"/>
      <c r="AA27" s="30"/>
      <c r="AB27" s="30"/>
      <c r="AC27" s="29"/>
      <c r="AD27" s="31"/>
      <c r="AE27" s="30"/>
      <c r="AF27" s="30"/>
      <c r="AG27" s="29"/>
      <c r="AS27" s="1" t="s">
        <v>60</v>
      </c>
    </row>
    <row r="28" spans="1:49" ht="16.5" x14ac:dyDescent="0.3">
      <c r="A28" s="54">
        <f>COUNT(A$16:$A27)+1</f>
        <v>12</v>
      </c>
      <c r="B28" s="156" t="s">
        <v>52</v>
      </c>
      <c r="C28" s="39"/>
      <c r="D28" s="38"/>
      <c r="E28" s="38"/>
      <c r="F28" s="38"/>
      <c r="G28" s="37"/>
      <c r="H28" s="36"/>
      <c r="I28" s="35"/>
      <c r="J28" s="34"/>
      <c r="K28" s="33"/>
      <c r="L28" s="33"/>
      <c r="M28" s="33"/>
      <c r="N28" s="33"/>
      <c r="O28" s="33"/>
      <c r="P28" s="33"/>
      <c r="Q28" s="29"/>
      <c r="R28" s="49"/>
      <c r="S28" s="28" t="str">
        <f t="shared" si="3"/>
        <v/>
      </c>
      <c r="T28" s="27" t="str">
        <f t="shared" si="4"/>
        <v/>
      </c>
      <c r="U28" s="26" t="str">
        <f t="shared" si="5"/>
        <v/>
      </c>
      <c r="V28" s="31"/>
      <c r="W28" s="30"/>
      <c r="X28" s="30"/>
      <c r="Y28" s="29"/>
      <c r="Z28" s="31"/>
      <c r="AA28" s="30"/>
      <c r="AB28" s="30"/>
      <c r="AC28" s="29"/>
      <c r="AD28" s="31"/>
      <c r="AE28" s="30"/>
      <c r="AF28" s="30"/>
      <c r="AG28" s="29"/>
      <c r="AS28" s="1" t="s">
        <v>58</v>
      </c>
    </row>
    <row r="29" spans="1:49" ht="16.5" x14ac:dyDescent="0.3">
      <c r="A29" s="54">
        <f>COUNT(A$16:$A28)+1</f>
        <v>13</v>
      </c>
      <c r="B29" s="156" t="s">
        <v>51</v>
      </c>
      <c r="C29" s="39"/>
      <c r="D29" s="38"/>
      <c r="E29" s="38"/>
      <c r="F29" s="38"/>
      <c r="G29" s="37"/>
      <c r="H29" s="36"/>
      <c r="I29" s="35"/>
      <c r="J29" s="34"/>
      <c r="K29" s="33"/>
      <c r="L29" s="33"/>
      <c r="M29" s="33"/>
      <c r="N29" s="33"/>
      <c r="O29" s="33"/>
      <c r="P29" s="33"/>
      <c r="Q29" s="29"/>
      <c r="R29" s="49"/>
      <c r="S29" s="28" t="str">
        <f t="shared" si="3"/>
        <v/>
      </c>
      <c r="T29" s="27" t="str">
        <f t="shared" si="4"/>
        <v/>
      </c>
      <c r="U29" s="26" t="str">
        <f t="shared" si="5"/>
        <v/>
      </c>
      <c r="V29" s="31"/>
      <c r="W29" s="30"/>
      <c r="X29" s="30"/>
      <c r="Y29" s="29"/>
      <c r="Z29" s="31"/>
      <c r="AA29" s="30"/>
      <c r="AB29" s="30"/>
      <c r="AC29" s="29"/>
      <c r="AD29" s="31"/>
      <c r="AE29" s="30"/>
      <c r="AF29" s="30"/>
      <c r="AG29" s="29"/>
      <c r="AS29" s="1" t="s">
        <v>57</v>
      </c>
    </row>
    <row r="30" spans="1:49" ht="16.5" x14ac:dyDescent="0.3">
      <c r="A30" s="54">
        <f>COUNT(A$16:$A29)+1</f>
        <v>14</v>
      </c>
      <c r="B30" s="156" t="s">
        <v>50</v>
      </c>
      <c r="C30" s="39"/>
      <c r="D30" s="38"/>
      <c r="E30" s="38"/>
      <c r="F30" s="38"/>
      <c r="G30" s="37"/>
      <c r="H30" s="36"/>
      <c r="I30" s="35"/>
      <c r="J30" s="34"/>
      <c r="K30" s="33"/>
      <c r="L30" s="33"/>
      <c r="M30" s="33"/>
      <c r="N30" s="33"/>
      <c r="O30" s="33"/>
      <c r="P30" s="33"/>
      <c r="Q30" s="29"/>
      <c r="R30" s="49"/>
      <c r="S30" s="28" t="str">
        <f t="shared" si="3"/>
        <v/>
      </c>
      <c r="T30" s="27" t="str">
        <f t="shared" si="4"/>
        <v/>
      </c>
      <c r="U30" s="26" t="str">
        <f t="shared" si="5"/>
        <v/>
      </c>
      <c r="V30" s="31"/>
      <c r="W30" s="30"/>
      <c r="X30" s="30"/>
      <c r="Y30" s="29"/>
      <c r="Z30" s="31"/>
      <c r="AA30" s="30"/>
      <c r="AB30" s="30"/>
      <c r="AC30" s="29"/>
      <c r="AD30" s="31"/>
      <c r="AE30" s="30"/>
      <c r="AF30" s="30"/>
      <c r="AG30" s="29"/>
      <c r="AS30" s="1" t="s">
        <v>55</v>
      </c>
    </row>
    <row r="31" spans="1:49" ht="16.5" x14ac:dyDescent="0.3">
      <c r="A31" s="54">
        <f>COUNT(A$16:$A30)+1</f>
        <v>15</v>
      </c>
      <c r="B31" s="156" t="s">
        <v>48</v>
      </c>
      <c r="C31" s="39"/>
      <c r="D31" s="38"/>
      <c r="E31" s="38"/>
      <c r="F31" s="38"/>
      <c r="G31" s="37"/>
      <c r="H31" s="36"/>
      <c r="I31" s="35"/>
      <c r="J31" s="34"/>
      <c r="K31" s="33"/>
      <c r="L31" s="33"/>
      <c r="M31" s="33"/>
      <c r="N31" s="33"/>
      <c r="O31" s="33"/>
      <c r="P31" s="33"/>
      <c r="Q31" s="29"/>
      <c r="R31" s="49"/>
      <c r="S31" s="28" t="str">
        <f t="shared" si="3"/>
        <v/>
      </c>
      <c r="T31" s="27" t="str">
        <f t="shared" si="4"/>
        <v/>
      </c>
      <c r="U31" s="26" t="str">
        <f t="shared" si="5"/>
        <v/>
      </c>
      <c r="V31" s="31"/>
      <c r="W31" s="30"/>
      <c r="X31" s="30"/>
      <c r="Y31" s="29"/>
      <c r="Z31" s="31"/>
      <c r="AA31" s="30"/>
      <c r="AB31" s="30"/>
      <c r="AC31" s="29"/>
      <c r="AD31" s="31"/>
      <c r="AE31" s="30"/>
      <c r="AF31" s="30"/>
      <c r="AG31" s="29"/>
    </row>
    <row r="32" spans="1:49" ht="16.5" x14ac:dyDescent="0.3">
      <c r="A32" s="54">
        <f>COUNT(A$16:$A31)+1</f>
        <v>16</v>
      </c>
      <c r="B32" s="156" t="s">
        <v>47</v>
      </c>
      <c r="C32" s="39"/>
      <c r="D32" s="38"/>
      <c r="E32" s="38"/>
      <c r="F32" s="38"/>
      <c r="G32" s="37"/>
      <c r="H32" s="36"/>
      <c r="I32" s="35"/>
      <c r="J32" s="34"/>
      <c r="K32" s="33"/>
      <c r="L32" s="33"/>
      <c r="M32" s="33"/>
      <c r="N32" s="33"/>
      <c r="O32" s="33"/>
      <c r="P32" s="33"/>
      <c r="Q32" s="29"/>
      <c r="R32" s="49"/>
      <c r="S32" s="28" t="str">
        <f t="shared" si="3"/>
        <v/>
      </c>
      <c r="T32" s="27" t="str">
        <f t="shared" si="4"/>
        <v/>
      </c>
      <c r="U32" s="26" t="str">
        <f t="shared" si="5"/>
        <v/>
      </c>
      <c r="V32" s="31"/>
      <c r="W32" s="30"/>
      <c r="X32" s="30"/>
      <c r="Y32" s="29"/>
      <c r="Z32" s="31"/>
      <c r="AA32" s="30"/>
      <c r="AB32" s="30"/>
      <c r="AC32" s="29"/>
      <c r="AD32" s="31"/>
      <c r="AE32" s="30"/>
      <c r="AF32" s="30"/>
      <c r="AG32" s="29"/>
    </row>
    <row r="33" spans="1:33" ht="16.5" x14ac:dyDescent="0.3">
      <c r="A33" s="54">
        <f>COUNT(A$16:$A32)+1</f>
        <v>17</v>
      </c>
      <c r="B33" s="156" t="s">
        <v>45</v>
      </c>
      <c r="C33" s="39"/>
      <c r="D33" s="38"/>
      <c r="E33" s="38"/>
      <c r="F33" s="38"/>
      <c r="G33" s="37"/>
      <c r="H33" s="36"/>
      <c r="I33" s="35"/>
      <c r="J33" s="34"/>
      <c r="K33" s="33"/>
      <c r="L33" s="33"/>
      <c r="M33" s="33"/>
      <c r="N33" s="33"/>
      <c r="O33" s="33"/>
      <c r="P33" s="33"/>
      <c r="Q33" s="29"/>
      <c r="R33" s="49"/>
      <c r="S33" s="28" t="str">
        <f t="shared" si="3"/>
        <v/>
      </c>
      <c r="T33" s="27" t="str">
        <f t="shared" si="4"/>
        <v/>
      </c>
      <c r="U33" s="26" t="str">
        <f t="shared" si="5"/>
        <v/>
      </c>
      <c r="V33" s="31"/>
      <c r="W33" s="30"/>
      <c r="X33" s="30"/>
      <c r="Y33" s="29"/>
      <c r="Z33" s="31"/>
      <c r="AA33" s="30"/>
      <c r="AB33" s="30"/>
      <c r="AC33" s="29"/>
      <c r="AD33" s="31"/>
      <c r="AE33" s="30"/>
      <c r="AF33" s="30"/>
      <c r="AG33" s="29"/>
    </row>
    <row r="34" spans="1:33" ht="16.5" x14ac:dyDescent="0.3">
      <c r="A34" s="54">
        <f>COUNT(A$16:$A33)+1</f>
        <v>18</v>
      </c>
      <c r="B34" s="156" t="s">
        <v>44</v>
      </c>
      <c r="C34" s="39"/>
      <c r="D34" s="38"/>
      <c r="E34" s="38"/>
      <c r="F34" s="38"/>
      <c r="G34" s="37"/>
      <c r="H34" s="36"/>
      <c r="I34" s="35"/>
      <c r="J34" s="34"/>
      <c r="K34" s="33"/>
      <c r="L34" s="33"/>
      <c r="M34" s="33"/>
      <c r="N34" s="33"/>
      <c r="O34" s="33"/>
      <c r="P34" s="33"/>
      <c r="Q34" s="29"/>
      <c r="R34" s="49"/>
      <c r="S34" s="28" t="str">
        <f t="shared" si="3"/>
        <v/>
      </c>
      <c r="T34" s="27" t="str">
        <f t="shared" si="4"/>
        <v/>
      </c>
      <c r="U34" s="26" t="str">
        <f t="shared" si="5"/>
        <v/>
      </c>
      <c r="V34" s="31"/>
      <c r="W34" s="30"/>
      <c r="X34" s="30"/>
      <c r="Y34" s="29"/>
      <c r="Z34" s="31"/>
      <c r="AA34" s="30"/>
      <c r="AB34" s="30"/>
      <c r="AC34" s="29"/>
      <c r="AD34" s="31"/>
      <c r="AE34" s="30"/>
      <c r="AF34" s="30"/>
      <c r="AG34" s="29"/>
    </row>
    <row r="35" spans="1:33" ht="16.5" x14ac:dyDescent="0.3">
      <c r="A35" s="54">
        <f>COUNT(A$16:$A34)+1</f>
        <v>19</v>
      </c>
      <c r="B35" s="156" t="s">
        <v>42</v>
      </c>
      <c r="C35" s="39"/>
      <c r="D35" s="38"/>
      <c r="E35" s="38"/>
      <c r="F35" s="38"/>
      <c r="G35" s="37"/>
      <c r="H35" s="36"/>
      <c r="I35" s="35"/>
      <c r="J35" s="34"/>
      <c r="K35" s="33"/>
      <c r="L35" s="33"/>
      <c r="M35" s="33"/>
      <c r="N35" s="33"/>
      <c r="O35" s="33"/>
      <c r="P35" s="33"/>
      <c r="Q35" s="29"/>
      <c r="R35" s="49"/>
      <c r="S35" s="28" t="str">
        <f t="shared" si="3"/>
        <v/>
      </c>
      <c r="T35" s="27" t="str">
        <f t="shared" si="4"/>
        <v/>
      </c>
      <c r="U35" s="26" t="str">
        <f t="shared" si="5"/>
        <v/>
      </c>
      <c r="V35" s="31"/>
      <c r="W35" s="30"/>
      <c r="X35" s="30"/>
      <c r="Y35" s="29"/>
      <c r="Z35" s="31"/>
      <c r="AA35" s="30"/>
      <c r="AB35" s="30"/>
      <c r="AC35" s="29"/>
      <c r="AD35" s="31"/>
      <c r="AE35" s="30"/>
      <c r="AF35" s="30"/>
      <c r="AG35" s="29"/>
    </row>
    <row r="36" spans="1:33" ht="16.5" x14ac:dyDescent="0.3">
      <c r="A36" s="54">
        <f>COUNT(A$16:$A35)+1</f>
        <v>20</v>
      </c>
      <c r="B36" s="156" t="s">
        <v>226</v>
      </c>
      <c r="C36" s="39"/>
      <c r="D36" s="38"/>
      <c r="E36" s="38"/>
      <c r="F36" s="38"/>
      <c r="G36" s="37"/>
      <c r="H36" s="36"/>
      <c r="I36" s="35"/>
      <c r="J36" s="34"/>
      <c r="K36" s="33"/>
      <c r="L36" s="33"/>
      <c r="M36" s="33"/>
      <c r="N36" s="33"/>
      <c r="O36" s="33"/>
      <c r="P36" s="33"/>
      <c r="Q36" s="29"/>
      <c r="R36" s="49"/>
      <c r="S36" s="28" t="str">
        <f t="shared" si="3"/>
        <v/>
      </c>
      <c r="T36" s="27" t="str">
        <f t="shared" si="4"/>
        <v/>
      </c>
      <c r="U36" s="26" t="str">
        <f t="shared" si="5"/>
        <v/>
      </c>
      <c r="V36" s="31"/>
      <c r="W36" s="30"/>
      <c r="X36" s="30"/>
      <c r="Y36" s="29"/>
      <c r="Z36" s="31"/>
      <c r="AA36" s="30"/>
      <c r="AB36" s="30"/>
      <c r="AC36" s="29"/>
      <c r="AD36" s="31"/>
      <c r="AE36" s="30"/>
      <c r="AF36" s="30"/>
      <c r="AG36" s="29"/>
    </row>
    <row r="37" spans="1:33" ht="16.5" x14ac:dyDescent="0.3">
      <c r="A37" s="54">
        <f>COUNT(A$16:$A36)+1</f>
        <v>21</v>
      </c>
      <c r="B37" s="156" t="s">
        <v>148</v>
      </c>
      <c r="C37" s="39"/>
      <c r="D37" s="38"/>
      <c r="E37" s="38"/>
      <c r="F37" s="38"/>
      <c r="G37" s="37"/>
      <c r="H37" s="36"/>
      <c r="I37" s="35"/>
      <c r="J37" s="34"/>
      <c r="K37" s="33"/>
      <c r="L37" s="33"/>
      <c r="M37" s="33"/>
      <c r="N37" s="33"/>
      <c r="O37" s="33"/>
      <c r="P37" s="33"/>
      <c r="Q37" s="29"/>
      <c r="R37" s="49"/>
      <c r="S37" s="28" t="str">
        <f t="shared" si="3"/>
        <v/>
      </c>
      <c r="T37" s="27" t="str">
        <f t="shared" si="4"/>
        <v/>
      </c>
      <c r="U37" s="26" t="str">
        <f t="shared" si="5"/>
        <v/>
      </c>
      <c r="V37" s="31"/>
      <c r="W37" s="30"/>
      <c r="X37" s="30"/>
      <c r="Y37" s="29"/>
      <c r="Z37" s="31"/>
      <c r="AA37" s="30"/>
      <c r="AB37" s="30"/>
      <c r="AC37" s="29"/>
      <c r="AD37" s="31"/>
      <c r="AE37" s="30"/>
      <c r="AF37" s="30"/>
      <c r="AG37" s="29"/>
    </row>
    <row r="38" spans="1:33" ht="16.5" x14ac:dyDescent="0.3">
      <c r="A38" s="54">
        <f>COUNT(A$16:$A37)+1</f>
        <v>22</v>
      </c>
      <c r="B38" s="156" t="s">
        <v>147</v>
      </c>
      <c r="C38" s="39"/>
      <c r="D38" s="38"/>
      <c r="E38" s="38"/>
      <c r="F38" s="38"/>
      <c r="G38" s="37"/>
      <c r="H38" s="36"/>
      <c r="I38" s="35"/>
      <c r="J38" s="34"/>
      <c r="K38" s="33"/>
      <c r="L38" s="33"/>
      <c r="M38" s="33"/>
      <c r="N38" s="33"/>
      <c r="O38" s="33"/>
      <c r="P38" s="33"/>
      <c r="Q38" s="29"/>
      <c r="R38" s="49"/>
      <c r="S38" s="28" t="str">
        <f t="shared" si="3"/>
        <v/>
      </c>
      <c r="T38" s="27" t="str">
        <f t="shared" si="4"/>
        <v/>
      </c>
      <c r="U38" s="26" t="str">
        <f t="shared" si="5"/>
        <v/>
      </c>
      <c r="V38" s="31"/>
      <c r="W38" s="30"/>
      <c r="X38" s="30"/>
      <c r="Y38" s="29"/>
      <c r="Z38" s="31"/>
      <c r="AA38" s="30"/>
      <c r="AB38" s="30"/>
      <c r="AC38" s="29"/>
      <c r="AD38" s="31"/>
      <c r="AE38" s="30"/>
      <c r="AF38" s="30"/>
      <c r="AG38" s="29"/>
    </row>
    <row r="39" spans="1:33" ht="16.5" x14ac:dyDescent="0.3">
      <c r="A39" s="54">
        <f>COUNT(A$16:$A38)+1</f>
        <v>23</v>
      </c>
      <c r="B39" s="156" t="s">
        <v>146</v>
      </c>
      <c r="C39" s="39"/>
      <c r="D39" s="38"/>
      <c r="E39" s="38"/>
      <c r="F39" s="38"/>
      <c r="G39" s="37"/>
      <c r="H39" s="36"/>
      <c r="I39" s="35"/>
      <c r="J39" s="34"/>
      <c r="K39" s="33"/>
      <c r="L39" s="33"/>
      <c r="M39" s="33"/>
      <c r="N39" s="33"/>
      <c r="O39" s="33"/>
      <c r="P39" s="33"/>
      <c r="Q39" s="29"/>
      <c r="R39" s="49"/>
      <c r="S39" s="28" t="str">
        <f t="shared" si="3"/>
        <v/>
      </c>
      <c r="T39" s="27" t="str">
        <f t="shared" si="4"/>
        <v/>
      </c>
      <c r="U39" s="26" t="str">
        <f t="shared" si="5"/>
        <v/>
      </c>
      <c r="V39" s="31"/>
      <c r="W39" s="30"/>
      <c r="X39" s="30"/>
      <c r="Y39" s="29"/>
      <c r="Z39" s="31"/>
      <c r="AA39" s="30"/>
      <c r="AB39" s="30"/>
      <c r="AC39" s="29"/>
      <c r="AD39" s="31"/>
      <c r="AE39" s="30"/>
      <c r="AF39" s="30"/>
      <c r="AG39" s="29"/>
    </row>
    <row r="40" spans="1:33" ht="16.5" x14ac:dyDescent="0.3">
      <c r="A40" s="54">
        <f>COUNT(A$16:$A39)+1</f>
        <v>24</v>
      </c>
      <c r="B40" s="157" t="s">
        <v>145</v>
      </c>
      <c r="C40" s="39"/>
      <c r="D40" s="38"/>
      <c r="E40" s="38"/>
      <c r="F40" s="38"/>
      <c r="G40" s="37"/>
      <c r="H40" s="36"/>
      <c r="I40" s="35"/>
      <c r="J40" s="34"/>
      <c r="K40" s="33"/>
      <c r="L40" s="33"/>
      <c r="M40" s="33"/>
      <c r="N40" s="33"/>
      <c r="O40" s="33"/>
      <c r="P40" s="33"/>
      <c r="Q40" s="29"/>
      <c r="R40" s="53"/>
      <c r="S40" s="28" t="str">
        <f t="shared" si="3"/>
        <v/>
      </c>
      <c r="T40" s="27" t="str">
        <f t="shared" si="4"/>
        <v/>
      </c>
      <c r="U40" s="26" t="str">
        <f t="shared" si="5"/>
        <v/>
      </c>
      <c r="V40" s="31"/>
      <c r="W40" s="30"/>
      <c r="X40" s="30"/>
      <c r="Y40" s="29"/>
      <c r="Z40" s="31"/>
      <c r="AA40" s="30"/>
      <c r="AB40" s="30"/>
      <c r="AC40" s="29"/>
      <c r="AD40" s="31"/>
      <c r="AE40" s="30"/>
      <c r="AF40" s="30"/>
      <c r="AG40" s="29"/>
    </row>
    <row r="41" spans="1:33" ht="16.5" x14ac:dyDescent="0.3">
      <c r="A41" s="54">
        <f>COUNT(A$16:$A40)+1</f>
        <v>25</v>
      </c>
      <c r="B41" s="157" t="s">
        <v>144</v>
      </c>
      <c r="C41" s="39"/>
      <c r="D41" s="38"/>
      <c r="E41" s="38"/>
      <c r="F41" s="38"/>
      <c r="G41" s="37"/>
      <c r="H41" s="36"/>
      <c r="I41" s="35"/>
      <c r="J41" s="34"/>
      <c r="K41" s="33"/>
      <c r="L41" s="33"/>
      <c r="M41" s="33"/>
      <c r="N41" s="33"/>
      <c r="O41" s="33"/>
      <c r="P41" s="33"/>
      <c r="Q41" s="29"/>
      <c r="R41" s="53"/>
      <c r="S41" s="28" t="str">
        <f t="shared" si="3"/>
        <v/>
      </c>
      <c r="T41" s="27" t="str">
        <f t="shared" si="4"/>
        <v/>
      </c>
      <c r="U41" s="26" t="str">
        <f t="shared" si="5"/>
        <v/>
      </c>
      <c r="V41" s="31"/>
      <c r="W41" s="30"/>
      <c r="X41" s="30"/>
      <c r="Y41" s="29"/>
      <c r="Z41" s="31"/>
      <c r="AA41" s="30"/>
      <c r="AB41" s="30"/>
      <c r="AC41" s="29"/>
      <c r="AD41" s="31"/>
      <c r="AE41" s="30"/>
      <c r="AF41" s="30"/>
      <c r="AG41" s="29"/>
    </row>
    <row r="42" spans="1:33" ht="16.5" x14ac:dyDescent="0.3">
      <c r="A42" s="54">
        <f>COUNT(A$16:$A41)+1</f>
        <v>26</v>
      </c>
      <c r="B42" s="156" t="s">
        <v>143</v>
      </c>
      <c r="C42" s="39"/>
      <c r="D42" s="38"/>
      <c r="E42" s="38"/>
      <c r="F42" s="38"/>
      <c r="G42" s="37"/>
      <c r="H42" s="36"/>
      <c r="I42" s="35"/>
      <c r="J42" s="34"/>
      <c r="K42" s="33"/>
      <c r="L42" s="33"/>
      <c r="M42" s="33"/>
      <c r="N42" s="33"/>
      <c r="O42" s="33"/>
      <c r="P42" s="33"/>
      <c r="Q42" s="29"/>
      <c r="R42" s="49"/>
      <c r="S42" s="28" t="str">
        <f t="shared" si="3"/>
        <v/>
      </c>
      <c r="T42" s="27" t="str">
        <f t="shared" si="4"/>
        <v/>
      </c>
      <c r="U42" s="26" t="str">
        <f t="shared" si="5"/>
        <v/>
      </c>
      <c r="V42" s="31"/>
      <c r="W42" s="30"/>
      <c r="X42" s="30"/>
      <c r="Y42" s="29"/>
      <c r="Z42" s="31"/>
      <c r="AA42" s="30"/>
      <c r="AB42" s="30"/>
      <c r="AC42" s="29"/>
      <c r="AD42" s="31"/>
      <c r="AE42" s="30"/>
      <c r="AF42" s="30"/>
      <c r="AG42" s="29"/>
    </row>
    <row r="43" spans="1:33" ht="16.5" x14ac:dyDescent="0.3">
      <c r="A43" s="54">
        <f>COUNT(A$16:$A42)+1</f>
        <v>27</v>
      </c>
      <c r="B43" s="156" t="s">
        <v>142</v>
      </c>
      <c r="C43" s="39"/>
      <c r="D43" s="38"/>
      <c r="E43" s="38"/>
      <c r="F43" s="38"/>
      <c r="G43" s="37"/>
      <c r="H43" s="36"/>
      <c r="I43" s="35"/>
      <c r="J43" s="34"/>
      <c r="K43" s="33"/>
      <c r="L43" s="33"/>
      <c r="M43" s="33"/>
      <c r="N43" s="33"/>
      <c r="O43" s="33"/>
      <c r="P43" s="33"/>
      <c r="Q43" s="29"/>
      <c r="R43" s="49"/>
      <c r="S43" s="28"/>
      <c r="T43" s="27"/>
      <c r="U43" s="26"/>
      <c r="V43" s="31"/>
      <c r="W43" s="30"/>
      <c r="X43" s="30"/>
      <c r="Y43" s="29"/>
      <c r="Z43" s="31"/>
      <c r="AA43" s="30"/>
      <c r="AB43" s="30"/>
      <c r="AC43" s="29"/>
      <c r="AD43" s="31"/>
      <c r="AE43" s="30"/>
      <c r="AF43" s="30"/>
      <c r="AG43" s="29"/>
    </row>
    <row r="44" spans="1:33" ht="16.5" x14ac:dyDescent="0.3">
      <c r="A44" s="54">
        <f>COUNT(A$16:$A43)+1</f>
        <v>28</v>
      </c>
      <c r="B44" s="156" t="s">
        <v>141</v>
      </c>
      <c r="C44" s="39"/>
      <c r="D44" s="38"/>
      <c r="E44" s="38"/>
      <c r="F44" s="38"/>
      <c r="G44" s="37"/>
      <c r="H44" s="36"/>
      <c r="I44" s="35"/>
      <c r="J44" s="34"/>
      <c r="K44" s="33"/>
      <c r="L44" s="33"/>
      <c r="M44" s="33"/>
      <c r="N44" s="33"/>
      <c r="O44" s="33"/>
      <c r="P44" s="33"/>
      <c r="Q44" s="29"/>
      <c r="R44" s="49"/>
      <c r="S44" s="28"/>
      <c r="T44" s="27"/>
      <c r="U44" s="26"/>
      <c r="V44" s="31"/>
      <c r="W44" s="30"/>
      <c r="X44" s="30"/>
      <c r="Y44" s="29"/>
      <c r="Z44" s="31"/>
      <c r="AA44" s="30"/>
      <c r="AB44" s="30"/>
      <c r="AC44" s="29"/>
      <c r="AD44" s="31"/>
      <c r="AE44" s="30"/>
      <c r="AF44" s="30"/>
      <c r="AG44" s="29"/>
    </row>
    <row r="45" spans="1:33" ht="16.5" x14ac:dyDescent="0.3">
      <c r="A45" s="54">
        <f>COUNT(A$16:$A44)+1</f>
        <v>29</v>
      </c>
      <c r="B45" s="156" t="s">
        <v>140</v>
      </c>
      <c r="C45" s="39"/>
      <c r="D45" s="38"/>
      <c r="E45" s="38"/>
      <c r="F45" s="38"/>
      <c r="G45" s="37"/>
      <c r="H45" s="36"/>
      <c r="I45" s="35"/>
      <c r="J45" s="34"/>
      <c r="K45" s="33"/>
      <c r="L45" s="33"/>
      <c r="M45" s="33"/>
      <c r="N45" s="33"/>
      <c r="O45" s="33"/>
      <c r="P45" s="33"/>
      <c r="Q45" s="29"/>
      <c r="R45" s="49"/>
      <c r="S45" s="28"/>
      <c r="T45" s="27"/>
      <c r="U45" s="26"/>
      <c r="V45" s="31"/>
      <c r="W45" s="30"/>
      <c r="X45" s="30"/>
      <c r="Y45" s="29"/>
      <c r="Z45" s="31"/>
      <c r="AA45" s="30"/>
      <c r="AB45" s="30"/>
      <c r="AC45" s="29"/>
      <c r="AD45" s="31"/>
      <c r="AE45" s="30"/>
      <c r="AF45" s="30"/>
      <c r="AG45" s="29"/>
    </row>
    <row r="46" spans="1:33" ht="16.5" x14ac:dyDescent="0.3">
      <c r="A46" s="54">
        <f>COUNT(A$16:$A45)+1</f>
        <v>30</v>
      </c>
      <c r="B46" s="156" t="s">
        <v>139</v>
      </c>
      <c r="C46" s="39"/>
      <c r="D46" s="38"/>
      <c r="E46" s="38"/>
      <c r="F46" s="38"/>
      <c r="G46" s="37"/>
      <c r="H46" s="36"/>
      <c r="I46" s="35"/>
      <c r="J46" s="34"/>
      <c r="K46" s="33"/>
      <c r="L46" s="33"/>
      <c r="M46" s="33"/>
      <c r="N46" s="33"/>
      <c r="O46" s="33"/>
      <c r="P46" s="33"/>
      <c r="Q46" s="29"/>
      <c r="R46" s="49"/>
      <c r="S46" s="28"/>
      <c r="T46" s="27"/>
      <c r="U46" s="26"/>
      <c r="V46" s="31"/>
      <c r="W46" s="30"/>
      <c r="X46" s="30"/>
      <c r="Y46" s="29"/>
      <c r="Z46" s="31"/>
      <c r="AA46" s="30"/>
      <c r="AB46" s="30"/>
      <c r="AC46" s="29"/>
      <c r="AD46" s="31"/>
      <c r="AE46" s="30"/>
      <c r="AF46" s="30"/>
      <c r="AG46" s="29"/>
    </row>
    <row r="47" spans="1:33" ht="16.5" x14ac:dyDescent="0.3">
      <c r="A47" s="54">
        <f>COUNT(A$16:$A46)+1</f>
        <v>31</v>
      </c>
      <c r="B47" s="156" t="s">
        <v>138</v>
      </c>
      <c r="C47" s="39"/>
      <c r="D47" s="38"/>
      <c r="E47" s="38"/>
      <c r="F47" s="38"/>
      <c r="G47" s="37"/>
      <c r="H47" s="36"/>
      <c r="I47" s="35"/>
      <c r="J47" s="34"/>
      <c r="K47" s="33"/>
      <c r="L47" s="33"/>
      <c r="M47" s="33"/>
      <c r="N47" s="33"/>
      <c r="O47" s="33"/>
      <c r="P47" s="33"/>
      <c r="Q47" s="29"/>
      <c r="R47" s="49"/>
      <c r="S47" s="28"/>
      <c r="T47" s="27"/>
      <c r="U47" s="26"/>
      <c r="V47" s="31"/>
      <c r="W47" s="30"/>
      <c r="X47" s="30"/>
      <c r="Y47" s="29"/>
      <c r="Z47" s="31"/>
      <c r="AA47" s="30"/>
      <c r="AB47" s="30"/>
      <c r="AC47" s="29"/>
      <c r="AD47" s="31"/>
      <c r="AE47" s="30"/>
      <c r="AF47" s="30"/>
      <c r="AG47" s="29"/>
    </row>
    <row r="48" spans="1:33" ht="16.5" x14ac:dyDescent="0.3">
      <c r="A48" s="54">
        <f>COUNT(A$16:$A47)+1</f>
        <v>32</v>
      </c>
      <c r="B48" s="156" t="s">
        <v>137</v>
      </c>
      <c r="C48" s="39"/>
      <c r="D48" s="38"/>
      <c r="E48" s="38"/>
      <c r="F48" s="38"/>
      <c r="G48" s="37"/>
      <c r="H48" s="36"/>
      <c r="I48" s="35"/>
      <c r="J48" s="34"/>
      <c r="K48" s="33"/>
      <c r="L48" s="33"/>
      <c r="M48" s="33"/>
      <c r="N48" s="33"/>
      <c r="O48" s="33"/>
      <c r="P48" s="33"/>
      <c r="Q48" s="29"/>
      <c r="R48" s="49"/>
      <c r="S48" s="28"/>
      <c r="T48" s="27"/>
      <c r="U48" s="26"/>
      <c r="V48" s="31"/>
      <c r="W48" s="30"/>
      <c r="X48" s="30"/>
      <c r="Y48" s="29"/>
      <c r="Z48" s="31"/>
      <c r="AA48" s="30"/>
      <c r="AB48" s="30"/>
      <c r="AC48" s="29"/>
      <c r="AD48" s="31"/>
      <c r="AE48" s="30"/>
      <c r="AF48" s="30"/>
      <c r="AG48" s="29"/>
    </row>
    <row r="49" spans="1:33" ht="16.5" x14ac:dyDescent="0.3">
      <c r="A49" s="54">
        <f>COUNT(A$16:$A48)+1</f>
        <v>33</v>
      </c>
      <c r="B49" s="156" t="s">
        <v>136</v>
      </c>
      <c r="C49" s="39"/>
      <c r="D49" s="38"/>
      <c r="E49" s="38"/>
      <c r="F49" s="38"/>
      <c r="G49" s="37"/>
      <c r="H49" s="36"/>
      <c r="I49" s="35"/>
      <c r="J49" s="34"/>
      <c r="K49" s="33"/>
      <c r="L49" s="33"/>
      <c r="M49" s="33"/>
      <c r="N49" s="33"/>
      <c r="O49" s="33"/>
      <c r="P49" s="33"/>
      <c r="Q49" s="29"/>
      <c r="R49" s="49"/>
      <c r="S49" s="28"/>
      <c r="T49" s="27"/>
      <c r="U49" s="26"/>
      <c r="V49" s="31"/>
      <c r="W49" s="30"/>
      <c r="X49" s="30"/>
      <c r="Y49" s="29"/>
      <c r="Z49" s="31"/>
      <c r="AA49" s="30"/>
      <c r="AB49" s="30"/>
      <c r="AC49" s="29"/>
      <c r="AD49" s="31"/>
      <c r="AE49" s="30"/>
      <c r="AF49" s="30"/>
      <c r="AG49" s="29"/>
    </row>
    <row r="50" spans="1:33" ht="16.5" x14ac:dyDescent="0.3">
      <c r="A50" s="54">
        <f>COUNT(A$16:$A49)+1</f>
        <v>34</v>
      </c>
      <c r="B50" s="156" t="s">
        <v>33</v>
      </c>
      <c r="C50" s="39"/>
      <c r="D50" s="38"/>
      <c r="E50" s="38"/>
      <c r="F50" s="38"/>
      <c r="G50" s="37"/>
      <c r="H50" s="36"/>
      <c r="I50" s="35"/>
      <c r="J50" s="34"/>
      <c r="K50" s="33"/>
      <c r="L50" s="33"/>
      <c r="M50" s="33"/>
      <c r="N50" s="33"/>
      <c r="O50" s="33"/>
      <c r="P50" s="33"/>
      <c r="Q50" s="29"/>
      <c r="R50" s="49"/>
      <c r="S50" s="28"/>
      <c r="T50" s="27"/>
      <c r="U50" s="26"/>
      <c r="V50" s="31"/>
      <c r="W50" s="30"/>
      <c r="X50" s="30"/>
      <c r="Y50" s="29"/>
      <c r="Z50" s="31"/>
      <c r="AA50" s="30"/>
      <c r="AB50" s="30"/>
      <c r="AC50" s="29"/>
      <c r="AD50" s="31"/>
      <c r="AE50" s="30"/>
      <c r="AF50" s="30"/>
      <c r="AG50" s="29"/>
    </row>
    <row r="51" spans="1:33" ht="16.5" x14ac:dyDescent="0.3">
      <c r="A51" s="54">
        <f>COUNT(A$16:$A50)+1</f>
        <v>35</v>
      </c>
      <c r="B51" s="156" t="s">
        <v>31</v>
      </c>
      <c r="C51" s="39"/>
      <c r="D51" s="38"/>
      <c r="E51" s="38"/>
      <c r="F51" s="38"/>
      <c r="G51" s="37"/>
      <c r="H51" s="36"/>
      <c r="I51" s="35"/>
      <c r="J51" s="34"/>
      <c r="K51" s="33"/>
      <c r="L51" s="33"/>
      <c r="M51" s="33"/>
      <c r="N51" s="33"/>
      <c r="O51" s="33"/>
      <c r="P51" s="33"/>
      <c r="Q51" s="29"/>
      <c r="R51" s="49"/>
      <c r="S51" s="28"/>
      <c r="T51" s="27"/>
      <c r="U51" s="26"/>
      <c r="V51" s="31"/>
      <c r="W51" s="30"/>
      <c r="X51" s="30"/>
      <c r="Y51" s="29"/>
      <c r="Z51" s="31"/>
      <c r="AA51" s="30"/>
      <c r="AB51" s="30"/>
      <c r="AC51" s="29"/>
      <c r="AD51" s="31"/>
      <c r="AE51" s="30"/>
      <c r="AF51" s="30"/>
      <c r="AG51" s="29"/>
    </row>
    <row r="52" spans="1:33" ht="16.5" x14ac:dyDescent="0.3">
      <c r="A52" s="54">
        <f>COUNT(A$16:$A51)+1</f>
        <v>36</v>
      </c>
      <c r="B52" s="156" t="s">
        <v>135</v>
      </c>
      <c r="C52" s="39"/>
      <c r="D52" s="38"/>
      <c r="E52" s="38"/>
      <c r="F52" s="38"/>
      <c r="G52" s="37"/>
      <c r="H52" s="36"/>
      <c r="I52" s="35"/>
      <c r="J52" s="34"/>
      <c r="K52" s="33"/>
      <c r="L52" s="33"/>
      <c r="M52" s="33"/>
      <c r="N52" s="33"/>
      <c r="O52" s="33"/>
      <c r="P52" s="33"/>
      <c r="Q52" s="29"/>
      <c r="R52" s="49"/>
      <c r="S52" s="28"/>
      <c r="T52" s="27"/>
      <c r="U52" s="26"/>
      <c r="V52" s="31"/>
      <c r="W52" s="30"/>
      <c r="X52" s="30"/>
      <c r="Y52" s="29"/>
      <c r="Z52" s="31"/>
      <c r="AA52" s="30"/>
      <c r="AB52" s="30"/>
      <c r="AC52" s="29"/>
      <c r="AD52" s="31"/>
      <c r="AE52" s="30"/>
      <c r="AF52" s="30"/>
      <c r="AG52" s="29"/>
    </row>
    <row r="53" spans="1:33" ht="16.5" x14ac:dyDescent="0.3">
      <c r="A53" s="54">
        <f>COUNT(A$16:$A52)+1</f>
        <v>37</v>
      </c>
      <c r="B53" s="156" t="s">
        <v>134</v>
      </c>
      <c r="C53" s="39"/>
      <c r="D53" s="38"/>
      <c r="E53" s="38"/>
      <c r="F53" s="38"/>
      <c r="G53" s="37"/>
      <c r="H53" s="36"/>
      <c r="I53" s="35"/>
      <c r="J53" s="34"/>
      <c r="K53" s="33"/>
      <c r="L53" s="33"/>
      <c r="M53" s="33"/>
      <c r="N53" s="33"/>
      <c r="O53" s="33"/>
      <c r="P53" s="33"/>
      <c r="Q53" s="29"/>
      <c r="R53" s="49"/>
      <c r="S53" s="28"/>
      <c r="T53" s="27"/>
      <c r="U53" s="26"/>
      <c r="V53" s="31"/>
      <c r="W53" s="30"/>
      <c r="X53" s="30"/>
      <c r="Y53" s="29"/>
      <c r="Z53" s="31"/>
      <c r="AA53" s="30"/>
      <c r="AB53" s="30"/>
      <c r="AC53" s="29"/>
      <c r="AD53" s="31"/>
      <c r="AE53" s="30"/>
      <c r="AF53" s="30"/>
      <c r="AG53" s="29"/>
    </row>
    <row r="54" spans="1:33" ht="16.5" x14ac:dyDescent="0.3">
      <c r="A54" s="54">
        <f>COUNT(A$16:$A53)+1</f>
        <v>38</v>
      </c>
      <c r="B54" s="156" t="s">
        <v>133</v>
      </c>
      <c r="C54" s="39"/>
      <c r="D54" s="38"/>
      <c r="E54" s="38"/>
      <c r="F54" s="38"/>
      <c r="G54" s="37"/>
      <c r="H54" s="36"/>
      <c r="I54" s="35"/>
      <c r="J54" s="34"/>
      <c r="K54" s="33"/>
      <c r="L54" s="33"/>
      <c r="M54" s="33"/>
      <c r="N54" s="33"/>
      <c r="O54" s="33"/>
      <c r="P54" s="33"/>
      <c r="Q54" s="29"/>
      <c r="R54" s="49"/>
      <c r="S54" s="28"/>
      <c r="T54" s="27"/>
      <c r="U54" s="26"/>
      <c r="V54" s="31"/>
      <c r="W54" s="30"/>
      <c r="X54" s="30"/>
      <c r="Y54" s="29"/>
      <c r="Z54" s="31"/>
      <c r="AA54" s="30"/>
      <c r="AB54" s="30"/>
      <c r="AC54" s="29"/>
      <c r="AD54" s="31"/>
      <c r="AE54" s="30"/>
      <c r="AF54" s="30"/>
      <c r="AG54" s="29"/>
    </row>
    <row r="55" spans="1:33" ht="16.5" x14ac:dyDescent="0.3">
      <c r="A55" s="54">
        <f>COUNT(A$16:$A54)+1</f>
        <v>39</v>
      </c>
      <c r="B55" s="156" t="s">
        <v>132</v>
      </c>
      <c r="C55" s="39"/>
      <c r="D55" s="38"/>
      <c r="E55" s="38"/>
      <c r="F55" s="38"/>
      <c r="G55" s="37"/>
      <c r="H55" s="36"/>
      <c r="I55" s="35"/>
      <c r="J55" s="34"/>
      <c r="K55" s="33"/>
      <c r="L55" s="33"/>
      <c r="M55" s="33"/>
      <c r="N55" s="33"/>
      <c r="O55" s="33"/>
      <c r="P55" s="33"/>
      <c r="Q55" s="29"/>
      <c r="R55" s="49"/>
      <c r="S55" s="28" t="str">
        <f>IF(COUNTIF(Y55:AG55,"I")=0,"",COUNTIF(Y55:AG55,"I"))</f>
        <v/>
      </c>
      <c r="T55" s="27" t="str">
        <f>IF(COUNTIF(Y55:AG55,"N")=0,"",COUNTIF(Y55:AG55,"N"))</f>
        <v/>
      </c>
      <c r="U55" s="26" t="str">
        <f>IFERROR(S55/SUM(S55+T55)%,"")</f>
        <v/>
      </c>
      <c r="V55" s="31"/>
      <c r="W55" s="30"/>
      <c r="X55" s="30"/>
      <c r="Y55" s="29"/>
      <c r="Z55" s="31"/>
      <c r="AA55" s="30"/>
      <c r="AB55" s="30"/>
      <c r="AC55" s="29"/>
      <c r="AD55" s="31"/>
      <c r="AE55" s="30"/>
      <c r="AF55" s="30"/>
      <c r="AG55" s="29"/>
    </row>
    <row r="56" spans="1:33" ht="16.5" x14ac:dyDescent="0.3">
      <c r="A56" s="54">
        <f>COUNT(A$16:$A55)+1</f>
        <v>40</v>
      </c>
      <c r="B56" s="156" t="s">
        <v>131</v>
      </c>
      <c r="C56" s="39"/>
      <c r="D56" s="38"/>
      <c r="E56" s="38"/>
      <c r="F56" s="38"/>
      <c r="G56" s="37"/>
      <c r="H56" s="36"/>
      <c r="I56" s="35"/>
      <c r="J56" s="34"/>
      <c r="K56" s="33"/>
      <c r="L56" s="33"/>
      <c r="M56" s="33"/>
      <c r="N56" s="33"/>
      <c r="O56" s="33"/>
      <c r="P56" s="33"/>
      <c r="Q56" s="29"/>
      <c r="R56" s="49"/>
      <c r="S56" s="28"/>
      <c r="T56" s="27"/>
      <c r="U56" s="26"/>
      <c r="V56" s="31"/>
      <c r="W56" s="30"/>
      <c r="X56" s="30"/>
      <c r="Y56" s="29"/>
      <c r="Z56" s="31"/>
      <c r="AA56" s="30"/>
      <c r="AB56" s="30"/>
      <c r="AC56" s="29"/>
      <c r="AD56" s="31"/>
      <c r="AE56" s="30"/>
      <c r="AF56" s="30"/>
      <c r="AG56" s="29"/>
    </row>
    <row r="57" spans="1:33" ht="16.5" x14ac:dyDescent="0.3">
      <c r="A57" s="54">
        <f>COUNT(A$16:$A56)+1</f>
        <v>41</v>
      </c>
      <c r="B57" s="156" t="s">
        <v>130</v>
      </c>
      <c r="C57" s="39"/>
      <c r="D57" s="38"/>
      <c r="E57" s="38"/>
      <c r="F57" s="38"/>
      <c r="G57" s="37"/>
      <c r="H57" s="36"/>
      <c r="I57" s="35"/>
      <c r="J57" s="34"/>
      <c r="K57" s="33"/>
      <c r="L57" s="33"/>
      <c r="M57" s="33"/>
      <c r="N57" s="33"/>
      <c r="O57" s="33"/>
      <c r="P57" s="33"/>
      <c r="Q57" s="29"/>
      <c r="R57" s="49"/>
      <c r="S57" s="28"/>
      <c r="T57" s="27"/>
      <c r="U57" s="26"/>
      <c r="V57" s="31"/>
      <c r="W57" s="30"/>
      <c r="X57" s="30"/>
      <c r="Y57" s="29"/>
      <c r="Z57" s="31"/>
      <c r="AA57" s="30"/>
      <c r="AB57" s="30"/>
      <c r="AC57" s="29"/>
      <c r="AD57" s="31"/>
      <c r="AE57" s="30"/>
      <c r="AF57" s="30"/>
      <c r="AG57" s="29"/>
    </row>
    <row r="58" spans="1:33" ht="16.5" x14ac:dyDescent="0.3">
      <c r="A58" s="54">
        <f>COUNT(A$16:$A57)+1</f>
        <v>42</v>
      </c>
      <c r="B58" s="156"/>
      <c r="C58" s="52"/>
      <c r="D58" s="51"/>
      <c r="E58" s="50"/>
      <c r="F58" s="50"/>
      <c r="G58" s="37"/>
      <c r="H58" s="36"/>
      <c r="I58" s="35"/>
      <c r="J58" s="34"/>
      <c r="K58" s="33"/>
      <c r="L58" s="33"/>
      <c r="M58" s="33"/>
      <c r="N58" s="33"/>
      <c r="O58" s="33"/>
      <c r="P58" s="33"/>
      <c r="Q58" s="29"/>
      <c r="R58" s="49"/>
      <c r="S58" s="28" t="str">
        <f>IF(COUNTIF(Y58:AG58,"I")=0,"",COUNTIF(Y58:AG58,"I"))</f>
        <v/>
      </c>
      <c r="T58" s="27" t="str">
        <f>IF(COUNTIF(Y58:AG58,"N")=0,"",COUNTIF(Y58:AG58,"N"))</f>
        <v/>
      </c>
      <c r="U58" s="26" t="str">
        <f>IFERROR(S58/SUM(S58+T58)%,"")</f>
        <v/>
      </c>
      <c r="V58" s="31"/>
      <c r="W58" s="30"/>
      <c r="X58" s="30"/>
      <c r="Y58" s="29"/>
      <c r="Z58" s="31"/>
      <c r="AA58" s="30"/>
      <c r="AB58" s="30"/>
      <c r="AC58" s="29"/>
      <c r="AD58" s="31"/>
      <c r="AE58" s="30"/>
      <c r="AF58" s="30"/>
      <c r="AG58" s="29"/>
    </row>
    <row r="59" spans="1:33" ht="16.5" x14ac:dyDescent="0.3">
      <c r="A59" s="54">
        <f>COUNT(A$16:$A58)+1</f>
        <v>43</v>
      </c>
      <c r="B59" s="158" t="s">
        <v>15</v>
      </c>
      <c r="C59" s="48"/>
      <c r="D59" s="47"/>
      <c r="E59" s="41"/>
      <c r="F59" s="41"/>
      <c r="G59" s="46"/>
      <c r="H59" s="45"/>
      <c r="I59" s="44"/>
      <c r="J59" s="42"/>
      <c r="K59" s="41"/>
      <c r="L59" s="41"/>
      <c r="M59" s="41"/>
      <c r="N59" s="41"/>
      <c r="O59" s="41"/>
      <c r="P59" s="41"/>
      <c r="Q59" s="40"/>
      <c r="R59" s="43"/>
      <c r="S59" s="42"/>
      <c r="T59" s="41"/>
      <c r="U59" s="40"/>
      <c r="V59" s="31"/>
      <c r="W59" s="30"/>
      <c r="X59" s="30"/>
      <c r="Y59" s="40"/>
      <c r="Z59" s="31"/>
      <c r="AA59" s="30"/>
      <c r="AB59" s="30"/>
      <c r="AC59" s="40"/>
      <c r="AD59" s="31"/>
      <c r="AE59" s="30"/>
      <c r="AF59" s="30"/>
      <c r="AG59" s="40"/>
    </row>
    <row r="60" spans="1:33" ht="16.5" x14ac:dyDescent="0.3">
      <c r="A60" s="54">
        <f>COUNT(A$16:$A59)+1</f>
        <v>44</v>
      </c>
      <c r="B60" s="156"/>
      <c r="C60" s="39"/>
      <c r="D60" s="38"/>
      <c r="E60" s="38"/>
      <c r="F60" s="38"/>
      <c r="G60" s="37"/>
      <c r="H60" s="36"/>
      <c r="I60" s="35"/>
      <c r="J60" s="34"/>
      <c r="K60" s="33"/>
      <c r="L60" s="33"/>
      <c r="M60" s="33"/>
      <c r="N60" s="33"/>
      <c r="O60" s="33"/>
      <c r="P60" s="33"/>
      <c r="Q60" s="29"/>
      <c r="R60" s="32"/>
      <c r="S60" s="28" t="str">
        <f t="shared" ref="S60:S66" si="6">IF(COUNTIF(Y60:AG60,"I")=0,"",COUNTIF(Y60:AG60,"I"))</f>
        <v/>
      </c>
      <c r="T60" s="27" t="str">
        <f t="shared" ref="T60:T66" si="7">IF(COUNTIF(Y60:AG60,"N")=0,"",COUNTIF(Y60:AG60,"N"))</f>
        <v/>
      </c>
      <c r="U60" s="26" t="str">
        <f t="shared" ref="U60:U66" si="8">IFERROR(S60/SUM(S60+T60)%,"")</f>
        <v/>
      </c>
      <c r="V60" s="31"/>
      <c r="W60" s="30"/>
      <c r="X60" s="30"/>
      <c r="Y60" s="29"/>
      <c r="Z60" s="31"/>
      <c r="AA60" s="30"/>
      <c r="AB60" s="30"/>
      <c r="AC60" s="29"/>
      <c r="AD60" s="31"/>
      <c r="AE60" s="30"/>
      <c r="AF60" s="30"/>
      <c r="AG60" s="29"/>
    </row>
    <row r="61" spans="1:33" ht="16.5" x14ac:dyDescent="0.3">
      <c r="A61" s="54">
        <f>COUNT(A$16:$A60)+1</f>
        <v>45</v>
      </c>
      <c r="B61" s="156" t="s">
        <v>14</v>
      </c>
      <c r="C61" s="39"/>
      <c r="D61" s="38"/>
      <c r="E61" s="38"/>
      <c r="F61" s="38"/>
      <c r="G61" s="37"/>
      <c r="H61" s="36"/>
      <c r="I61" s="35"/>
      <c r="J61" s="34"/>
      <c r="K61" s="33"/>
      <c r="L61" s="33"/>
      <c r="M61" s="33"/>
      <c r="N61" s="33"/>
      <c r="O61" s="33"/>
      <c r="P61" s="33"/>
      <c r="Q61" s="29"/>
      <c r="R61" s="32"/>
      <c r="S61" s="28" t="str">
        <f t="shared" si="6"/>
        <v/>
      </c>
      <c r="T61" s="27" t="str">
        <f t="shared" si="7"/>
        <v/>
      </c>
      <c r="U61" s="26" t="str">
        <f t="shared" si="8"/>
        <v/>
      </c>
      <c r="V61" s="31"/>
      <c r="W61" s="30"/>
      <c r="X61" s="30"/>
      <c r="Y61" s="29"/>
      <c r="Z61" s="31"/>
      <c r="AA61" s="30"/>
      <c r="AB61" s="30"/>
      <c r="AC61" s="29"/>
      <c r="AD61" s="31"/>
      <c r="AE61" s="30"/>
      <c r="AF61" s="30"/>
      <c r="AG61" s="29"/>
    </row>
    <row r="62" spans="1:33" ht="16.5" x14ac:dyDescent="0.3">
      <c r="A62" s="54">
        <f>COUNT(A$16:$A61)+1</f>
        <v>46</v>
      </c>
      <c r="B62" s="156"/>
      <c r="C62" s="39"/>
      <c r="D62" s="38"/>
      <c r="E62" s="38"/>
      <c r="F62" s="38"/>
      <c r="G62" s="37"/>
      <c r="H62" s="36"/>
      <c r="I62" s="35"/>
      <c r="J62" s="34"/>
      <c r="K62" s="33"/>
      <c r="L62" s="33"/>
      <c r="M62" s="33"/>
      <c r="N62" s="33"/>
      <c r="O62" s="33"/>
      <c r="P62" s="33"/>
      <c r="Q62" s="29"/>
      <c r="R62" s="32"/>
      <c r="S62" s="28" t="str">
        <f t="shared" si="6"/>
        <v/>
      </c>
      <c r="T62" s="27" t="str">
        <f t="shared" si="7"/>
        <v/>
      </c>
      <c r="U62" s="26" t="str">
        <f t="shared" si="8"/>
        <v/>
      </c>
      <c r="V62" s="31"/>
      <c r="W62" s="30"/>
      <c r="X62" s="30"/>
      <c r="Y62" s="29"/>
      <c r="Z62" s="31"/>
      <c r="AA62" s="30"/>
      <c r="AB62" s="30"/>
      <c r="AC62" s="29"/>
      <c r="AD62" s="31"/>
      <c r="AE62" s="30"/>
      <c r="AF62" s="30"/>
      <c r="AG62" s="29"/>
    </row>
    <row r="63" spans="1:33" ht="16.5" x14ac:dyDescent="0.3">
      <c r="A63" s="54">
        <f>COUNT(A$16:$A62)+1</f>
        <v>47</v>
      </c>
      <c r="B63" s="156" t="s">
        <v>14</v>
      </c>
      <c r="C63" s="39"/>
      <c r="D63" s="38"/>
      <c r="E63" s="38"/>
      <c r="F63" s="38"/>
      <c r="G63" s="37"/>
      <c r="H63" s="36"/>
      <c r="I63" s="35"/>
      <c r="J63" s="34"/>
      <c r="K63" s="33"/>
      <c r="L63" s="33"/>
      <c r="M63" s="33"/>
      <c r="N63" s="33"/>
      <c r="O63" s="33"/>
      <c r="P63" s="33"/>
      <c r="Q63" s="29"/>
      <c r="R63" s="32"/>
      <c r="S63" s="28" t="str">
        <f t="shared" si="6"/>
        <v/>
      </c>
      <c r="T63" s="27" t="str">
        <f t="shared" si="7"/>
        <v/>
      </c>
      <c r="U63" s="26" t="str">
        <f t="shared" si="8"/>
        <v/>
      </c>
      <c r="V63" s="31"/>
      <c r="W63" s="30"/>
      <c r="X63" s="30"/>
      <c r="Y63" s="29"/>
      <c r="Z63" s="31"/>
      <c r="AA63" s="30"/>
      <c r="AB63" s="30"/>
      <c r="AC63" s="29"/>
      <c r="AD63" s="31"/>
      <c r="AE63" s="30"/>
      <c r="AF63" s="30"/>
      <c r="AG63" s="29"/>
    </row>
    <row r="64" spans="1:33" ht="16.5" x14ac:dyDescent="0.3">
      <c r="A64" s="54">
        <f>COUNT(A$16:$A63)+1</f>
        <v>48</v>
      </c>
      <c r="B64" s="156"/>
      <c r="C64" s="39"/>
      <c r="D64" s="38"/>
      <c r="E64" s="38"/>
      <c r="F64" s="38"/>
      <c r="G64" s="37"/>
      <c r="H64" s="36"/>
      <c r="I64" s="35"/>
      <c r="J64" s="34"/>
      <c r="K64" s="33"/>
      <c r="L64" s="33"/>
      <c r="M64" s="33"/>
      <c r="N64" s="33"/>
      <c r="O64" s="33"/>
      <c r="P64" s="33"/>
      <c r="Q64" s="29"/>
      <c r="R64" s="32"/>
      <c r="S64" s="28" t="str">
        <f t="shared" si="6"/>
        <v/>
      </c>
      <c r="T64" s="27" t="str">
        <f t="shared" si="7"/>
        <v/>
      </c>
      <c r="U64" s="26" t="str">
        <f t="shared" si="8"/>
        <v/>
      </c>
      <c r="V64" s="31"/>
      <c r="W64" s="30"/>
      <c r="X64" s="30"/>
      <c r="Y64" s="29"/>
      <c r="Z64" s="31"/>
      <c r="AA64" s="30"/>
      <c r="AB64" s="30"/>
      <c r="AC64" s="29"/>
      <c r="AD64" s="31"/>
      <c r="AE64" s="30"/>
      <c r="AF64" s="30"/>
      <c r="AG64" s="29"/>
    </row>
    <row r="65" spans="1:33" ht="16.5" x14ac:dyDescent="0.3">
      <c r="A65" s="54">
        <f>COUNT(A$16:$A64)+1</f>
        <v>49</v>
      </c>
      <c r="B65" s="159" t="s">
        <v>14</v>
      </c>
      <c r="C65" s="39"/>
      <c r="D65" s="38"/>
      <c r="E65" s="38"/>
      <c r="F65" s="38"/>
      <c r="G65" s="37"/>
      <c r="H65" s="36"/>
      <c r="I65" s="35"/>
      <c r="J65" s="34"/>
      <c r="K65" s="33"/>
      <c r="L65" s="33"/>
      <c r="M65" s="33"/>
      <c r="N65" s="33"/>
      <c r="O65" s="33"/>
      <c r="P65" s="33"/>
      <c r="Q65" s="29"/>
      <c r="R65" s="32"/>
      <c r="S65" s="28" t="str">
        <f t="shared" si="6"/>
        <v/>
      </c>
      <c r="T65" s="27" t="str">
        <f t="shared" si="7"/>
        <v/>
      </c>
      <c r="U65" s="26" t="str">
        <f t="shared" si="8"/>
        <v/>
      </c>
      <c r="V65" s="31"/>
      <c r="W65" s="30"/>
      <c r="X65" s="30"/>
      <c r="Y65" s="29"/>
      <c r="Z65" s="31"/>
      <c r="AA65" s="30"/>
      <c r="AB65" s="30"/>
      <c r="AC65" s="29"/>
      <c r="AD65" s="31"/>
      <c r="AE65" s="30"/>
      <c r="AF65" s="30"/>
      <c r="AG65" s="29"/>
    </row>
    <row r="66" spans="1:33" ht="17.25" thickBot="1" x14ac:dyDescent="0.35">
      <c r="A66" s="182">
        <f>COUNT(A$16:$A65)+1</f>
        <v>50</v>
      </c>
      <c r="B66" s="160"/>
      <c r="C66" s="25"/>
      <c r="D66" s="24"/>
      <c r="E66" s="24"/>
      <c r="F66" s="24"/>
      <c r="G66" s="23"/>
      <c r="H66" s="22"/>
      <c r="I66" s="21"/>
      <c r="J66" s="20"/>
      <c r="K66" s="19"/>
      <c r="L66" s="19"/>
      <c r="M66" s="19"/>
      <c r="N66" s="19"/>
      <c r="O66" s="19"/>
      <c r="P66" s="19"/>
      <c r="Q66" s="15"/>
      <c r="R66" s="18"/>
      <c r="S66" s="14" t="str">
        <f t="shared" si="6"/>
        <v/>
      </c>
      <c r="T66" s="13" t="str">
        <f t="shared" si="7"/>
        <v/>
      </c>
      <c r="U66" s="12" t="str">
        <f t="shared" si="8"/>
        <v/>
      </c>
      <c r="V66" s="17"/>
      <c r="W66" s="16"/>
      <c r="X66" s="16"/>
      <c r="Y66" s="15"/>
      <c r="Z66" s="17"/>
      <c r="AA66" s="16"/>
      <c r="AB66" s="16"/>
      <c r="AC66" s="15"/>
      <c r="AD66" s="17"/>
      <c r="AE66" s="16"/>
      <c r="AF66" s="16"/>
      <c r="AG66" s="15"/>
    </row>
    <row r="67" spans="1:33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</row>
    <row r="68" spans="1:33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</row>
    <row r="69" spans="1:33" ht="18" x14ac:dyDescent="0.25">
      <c r="A69" s="6" t="s">
        <v>10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</row>
    <row r="70" spans="1:33" ht="18" x14ac:dyDescent="0.25">
      <c r="A70" s="11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</row>
    <row r="71" spans="1:33" ht="18" x14ac:dyDescent="0.25">
      <c r="A71" s="9" t="s">
        <v>9</v>
      </c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</row>
    <row r="72" spans="1:33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</row>
    <row r="73" spans="1:33" x14ac:dyDescent="0.2">
      <c r="A73" s="6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</row>
    <row r="74" spans="1:33" ht="15.7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</row>
    <row r="75" spans="1:33" x14ac:dyDescent="0.2">
      <c r="B75" s="2" t="s">
        <v>215</v>
      </c>
      <c r="C75" s="2"/>
      <c r="D75" s="2"/>
      <c r="E75" s="3"/>
    </row>
    <row r="76" spans="1:33" x14ac:dyDescent="0.2">
      <c r="B76" s="2" t="s">
        <v>8</v>
      </c>
      <c r="C76" s="2"/>
      <c r="D76" s="2"/>
      <c r="E76" s="3"/>
    </row>
    <row r="77" spans="1:33" x14ac:dyDescent="0.2">
      <c r="B77" s="3" t="s">
        <v>7</v>
      </c>
      <c r="C77" s="3"/>
      <c r="D77" s="3"/>
      <c r="E77" s="3"/>
    </row>
    <row r="78" spans="1:33" x14ac:dyDescent="0.2">
      <c r="B78" s="2" t="s">
        <v>6</v>
      </c>
      <c r="C78" s="2"/>
      <c r="D78" s="2"/>
      <c r="E78" s="3"/>
    </row>
    <row r="79" spans="1:33" x14ac:dyDescent="0.2">
      <c r="B79" s="3" t="s">
        <v>5</v>
      </c>
      <c r="C79" s="3"/>
      <c r="D79" s="3"/>
      <c r="E79" s="3"/>
    </row>
    <row r="80" spans="1:33" x14ac:dyDescent="0.2">
      <c r="B80" s="3" t="s">
        <v>4</v>
      </c>
      <c r="C80" s="3"/>
      <c r="D80" s="3"/>
      <c r="E80" s="3"/>
    </row>
    <row r="81" spans="2:5" x14ac:dyDescent="0.2">
      <c r="B81" s="2" t="s">
        <v>3</v>
      </c>
      <c r="C81" s="2"/>
      <c r="D81" s="2"/>
      <c r="E81" s="3"/>
    </row>
    <row r="82" spans="2:5" x14ac:dyDescent="0.2">
      <c r="B82" s="3" t="s">
        <v>2</v>
      </c>
      <c r="C82" s="3"/>
      <c r="D82" s="3"/>
      <c r="E82" s="3"/>
    </row>
    <row r="83" spans="2:5" x14ac:dyDescent="0.2">
      <c r="B83" s="2" t="s">
        <v>1</v>
      </c>
      <c r="C83" s="2"/>
      <c r="D83" s="2"/>
      <c r="E83" s="3"/>
    </row>
    <row r="84" spans="2:5" x14ac:dyDescent="0.2">
      <c r="B84" s="2" t="s">
        <v>0</v>
      </c>
      <c r="C84" s="2"/>
    </row>
  </sheetData>
  <mergeCells count="7">
    <mergeCell ref="V11:W11"/>
    <mergeCell ref="Z11:AA11"/>
    <mergeCell ref="AD11:AE11"/>
    <mergeCell ref="J11:N15"/>
    <mergeCell ref="O11:O15"/>
    <mergeCell ref="P11:P15"/>
    <mergeCell ref="Q11:Q15"/>
  </mergeCells>
  <dataValidations count="9">
    <dataValidation type="list" allowBlank="1" showInputMessage="1" showErrorMessage="1" sqref="AG60:AG66 Q60:Q66 Y60:Y66 AC18:AC25 Y18:Y25 AG18:AG25 Q18:Q25 O18:O25 O60:O66 AC60:AC66 O27:O58 Q27:Q58 AC27:AC58 Y27:Y58 AG27:AG58" xr:uid="{00000000-0002-0000-0300-000000000000}">
      <formula1>$AP$1:$AR$1</formula1>
    </dataValidation>
    <dataValidation type="list" allowBlank="1" showInputMessage="1" showErrorMessage="1" sqref="N60:N66 N18:N25 N27:N58" xr:uid="{00000000-0002-0000-0300-000001000000}">
      <formula1>$N$16</formula1>
    </dataValidation>
    <dataValidation type="list" allowBlank="1" showInputMessage="1" showErrorMessage="1" sqref="M18:M25 M60:M66 M27:M58" xr:uid="{00000000-0002-0000-0300-000002000000}">
      <formula1>$M$16</formula1>
    </dataValidation>
    <dataValidation type="list" allowBlank="1" showInputMessage="1" showErrorMessage="1" sqref="L18:L25 L60:L66 L27:L58" xr:uid="{00000000-0002-0000-0300-000003000000}">
      <formula1>$L$16</formula1>
    </dataValidation>
    <dataValidation type="list" allowBlank="1" showInputMessage="1" showErrorMessage="1" sqref="K60:K66 K18:K25 K27:K58" xr:uid="{00000000-0002-0000-0300-000004000000}">
      <formula1>$K$16</formula1>
    </dataValidation>
    <dataValidation type="list" allowBlank="1" showInputMessage="1" showErrorMessage="1" sqref="J18:J25 J60:J66 J27:J58" xr:uid="{00000000-0002-0000-0300-000005000000}">
      <formula1>$J$16</formula1>
    </dataValidation>
    <dataValidation type="list" allowBlank="1" showInputMessage="1" showErrorMessage="1" sqref="P60:P66 P18:P25 P27:P58" xr:uid="{00000000-0002-0000-0300-000006000000}">
      <formula1>$AM$1:$AO$1</formula1>
    </dataValidation>
    <dataValidation type="list" allowBlank="1" showInputMessage="1" showErrorMessage="1" sqref="I60:I66 I18:I25 I27:I58" xr:uid="{00000000-0002-0000-0300-000007000000}">
      <formula1>$AS$1:$AS$36</formula1>
    </dataValidation>
    <dataValidation type="list" allowBlank="1" showInputMessage="1" showErrorMessage="1" sqref="C18:C25 C60:C66 C27:C57" xr:uid="{00000000-0002-0000-0300-000008000000}">
      <formula1>$AW$1:$AW$14</formula1>
    </dataValidation>
  </dataValidations>
  <hyperlinks>
    <hyperlink ref="AH1" location="TARTALOM!A1" display=" &lt; Tartalom" xr:uid="{00000000-0004-0000-0300-000000000000}"/>
    <hyperlink ref="R8" r:id="rId1" xr:uid="{00000000-0004-0000-0300-000001000000}"/>
    <hyperlink ref="G1" location="TARTALOM!A1" display=" &lt; Tartalom" xr:uid="{00000000-0004-0000-0300-000002000000}"/>
  </hyperlinks>
  <pageMargins left="0.70866141732283472" right="0.70866141732283472" top="0.70866141732283472" bottom="0.70866141732283472" header="0.51181102362204722" footer="0.51181102362204722"/>
  <pageSetup paperSize="9" scale="64" orientation="portrait" r:id="rId2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7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X96"/>
  <sheetViews>
    <sheetView showGridLines="0" zoomScaleNormal="100" workbookViewId="0"/>
  </sheetViews>
  <sheetFormatPr defaultRowHeight="12.75" x14ac:dyDescent="0.2"/>
  <cols>
    <col min="1" max="1" width="6.375" style="1" customWidth="1"/>
    <col min="2" max="2" width="40" style="1" customWidth="1"/>
    <col min="3" max="3" width="13.625" style="1" customWidth="1"/>
    <col min="4" max="4" width="13.5" style="1" customWidth="1"/>
    <col min="5" max="6" width="15.25" style="1" customWidth="1"/>
    <col min="7" max="8" width="8.75" style="1" customWidth="1"/>
    <col min="9" max="9" width="10.875" style="1" customWidth="1"/>
    <col min="10" max="10" width="4.75" style="1" customWidth="1"/>
    <col min="11" max="14" width="3.625" style="1" customWidth="1"/>
    <col min="15" max="15" width="9.875" style="1" customWidth="1"/>
    <col min="16" max="17" width="10.875" style="1" customWidth="1"/>
    <col min="18" max="18" width="15.25" style="130" customWidth="1"/>
    <col min="19" max="21" width="10.75" style="130" customWidth="1"/>
    <col min="22" max="22" width="9.25" style="1" customWidth="1"/>
    <col min="23" max="23" width="21.5" style="1" customWidth="1"/>
    <col min="24" max="24" width="3.375" style="1" customWidth="1"/>
    <col min="25" max="25" width="10.875" style="1" customWidth="1"/>
    <col min="26" max="26" width="9.25" style="1" customWidth="1"/>
    <col min="27" max="27" width="21.5" style="1" customWidth="1"/>
    <col min="28" max="28" width="3.375" style="1" customWidth="1"/>
    <col min="29" max="29" width="10.875" style="1" customWidth="1"/>
    <col min="30" max="30" width="9.25" style="1" customWidth="1"/>
    <col min="31" max="31" width="21.5" style="1" customWidth="1"/>
    <col min="32" max="32" width="3.375" style="1" customWidth="1"/>
    <col min="33" max="33" width="10.875" style="1" customWidth="1"/>
    <col min="34" max="34" width="8.875" style="1" customWidth="1"/>
    <col min="35" max="35" width="9" style="1"/>
    <col min="36" max="36" width="8.5" style="1" customWidth="1"/>
    <col min="37" max="16384" width="9" style="1"/>
  </cols>
  <sheetData>
    <row r="1" spans="1:50" ht="16.5" x14ac:dyDescent="0.3">
      <c r="A1" s="107" t="s">
        <v>275</v>
      </c>
      <c r="B1" s="93"/>
      <c r="C1" s="93"/>
      <c r="D1" s="93"/>
      <c r="E1" s="93"/>
      <c r="F1" s="93"/>
      <c r="G1" s="205" t="s">
        <v>129</v>
      </c>
      <c r="H1" s="93"/>
      <c r="I1" s="93"/>
      <c r="J1" s="93"/>
      <c r="K1" s="93"/>
      <c r="L1" s="93"/>
      <c r="M1" s="93"/>
      <c r="N1" s="93"/>
      <c r="O1" s="93"/>
      <c r="P1" s="93"/>
      <c r="Q1" s="93"/>
      <c r="R1" s="117"/>
      <c r="S1" s="117"/>
      <c r="T1" s="117"/>
      <c r="U1" s="117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109" t="s">
        <v>129</v>
      </c>
      <c r="AK1" s="108" t="s">
        <v>128</v>
      </c>
      <c r="AL1" s="108" t="s">
        <v>26</v>
      </c>
      <c r="AM1" s="108" t="s">
        <v>17</v>
      </c>
      <c r="AN1" s="108" t="s">
        <v>26</v>
      </c>
      <c r="AO1" s="108" t="s">
        <v>29</v>
      </c>
      <c r="AP1" s="108" t="s">
        <v>16</v>
      </c>
      <c r="AQ1" s="108" t="s">
        <v>11</v>
      </c>
      <c r="AR1" s="108" t="s">
        <v>49</v>
      </c>
      <c r="AS1" s="1" t="s">
        <v>127</v>
      </c>
      <c r="AV1" s="1" t="s">
        <v>126</v>
      </c>
      <c r="AW1" s="1" t="s">
        <v>30</v>
      </c>
    </row>
    <row r="2" spans="1:50" ht="14.25" customHeight="1" x14ac:dyDescent="0.3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118"/>
      <c r="S2" s="118"/>
      <c r="T2" s="118"/>
      <c r="U2" s="118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106"/>
      <c r="AS2" s="1" t="s">
        <v>30</v>
      </c>
      <c r="AV2" s="1" t="s">
        <v>125</v>
      </c>
      <c r="AW2" s="1" t="s">
        <v>56</v>
      </c>
    </row>
    <row r="3" spans="1:50" ht="16.5" x14ac:dyDescent="0.3">
      <c r="A3" s="107" t="s">
        <v>210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118"/>
      <c r="S3" s="118"/>
      <c r="T3" s="118"/>
      <c r="U3" s="118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106"/>
      <c r="AS3" s="1" t="s">
        <v>41</v>
      </c>
      <c r="AV3" s="1" t="s">
        <v>123</v>
      </c>
      <c r="AW3" s="1" t="s">
        <v>38</v>
      </c>
    </row>
    <row r="4" spans="1:50" ht="18" customHeight="1" thickBot="1" x14ac:dyDescent="0.25">
      <c r="A4" s="145" t="str">
        <f>CONCATENATE("Ügyfél:   ",Alapa!$C$17)</f>
        <v xml:space="preserve">Ügyfél:   </v>
      </c>
      <c r="B4" s="146"/>
      <c r="C4" s="100" t="s">
        <v>122</v>
      </c>
      <c r="D4" s="105"/>
      <c r="E4" s="103"/>
      <c r="F4" s="143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118"/>
      <c r="S4" s="118"/>
      <c r="T4" s="118"/>
      <c r="U4" s="118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S4" s="1" t="s">
        <v>124</v>
      </c>
      <c r="AV4" s="1" t="s">
        <v>121</v>
      </c>
      <c r="AW4" s="1" t="s">
        <v>22</v>
      </c>
    </row>
    <row r="5" spans="1:50" ht="15.75" customHeight="1" thickBot="1" x14ac:dyDescent="0.35">
      <c r="A5" s="145" t="str">
        <f>CONCATENATE("Fordulónap: ",Alapa!$C$12)</f>
        <v xml:space="preserve">Fordulónap: </v>
      </c>
      <c r="B5" s="146"/>
      <c r="C5" s="100" t="s">
        <v>120</v>
      </c>
      <c r="D5" s="98" t="e">
        <f>VLOOKUP(AI5,Alapa!$G$2:$H$22,2)</f>
        <v>#N/A</v>
      </c>
      <c r="E5" s="98" t="s">
        <v>119</v>
      </c>
      <c r="F5" s="144" t="str">
        <f>IF(Alapa!$N$2=0," ",Alapa!$N$2)</f>
        <v xml:space="preserve"> 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118"/>
      <c r="S5" s="118"/>
      <c r="T5" s="118"/>
      <c r="U5" s="118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6" t="s">
        <v>118</v>
      </c>
      <c r="AI5" s="95">
        <v>1</v>
      </c>
      <c r="AS5" s="1" t="s">
        <v>12</v>
      </c>
      <c r="AV5" s="1" t="s">
        <v>116</v>
      </c>
      <c r="AW5" s="1" t="s">
        <v>33</v>
      </c>
    </row>
    <row r="6" spans="1:50" ht="16.5" x14ac:dyDescent="0.3">
      <c r="A6" s="30"/>
      <c r="B6" s="30"/>
      <c r="C6" s="30"/>
      <c r="D6" s="30"/>
      <c r="E6" s="30"/>
      <c r="F6" s="30"/>
      <c r="G6" s="30"/>
      <c r="H6" s="30"/>
      <c r="I6" s="94"/>
      <c r="J6" s="30"/>
      <c r="K6" s="30"/>
      <c r="L6" s="30"/>
      <c r="M6" s="30"/>
      <c r="N6" s="30"/>
      <c r="O6" s="94"/>
      <c r="P6" s="94"/>
      <c r="Q6" s="94"/>
      <c r="R6" s="118"/>
      <c r="S6" s="118"/>
      <c r="T6" s="118"/>
      <c r="U6" s="118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S6" s="1" t="s">
        <v>117</v>
      </c>
      <c r="AV6" s="1" t="s">
        <v>114</v>
      </c>
      <c r="AW6" s="1" t="s">
        <v>27</v>
      </c>
    </row>
    <row r="7" spans="1:50" x14ac:dyDescent="0.2">
      <c r="A7" s="92" t="s">
        <v>113</v>
      </c>
      <c r="B7" s="93" t="s">
        <v>256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S7" s="1" t="s">
        <v>115</v>
      </c>
      <c r="AV7" s="1" t="s">
        <v>111</v>
      </c>
      <c r="AW7" s="1" t="s">
        <v>168</v>
      </c>
    </row>
    <row r="8" spans="1:50" ht="15.75" x14ac:dyDescent="0.25">
      <c r="A8" s="92" t="s">
        <v>109</v>
      </c>
      <c r="B8" s="93" t="s">
        <v>257</v>
      </c>
      <c r="C8" s="93"/>
      <c r="D8" s="93"/>
      <c r="E8" s="93"/>
      <c r="F8" s="93"/>
      <c r="G8" s="93"/>
      <c r="H8" s="186" t="s">
        <v>261</v>
      </c>
      <c r="I8" s="93"/>
      <c r="J8" s="93"/>
      <c r="K8" s="93"/>
      <c r="L8" s="93"/>
      <c r="M8" s="93"/>
      <c r="N8" s="93"/>
      <c r="O8" s="93"/>
      <c r="P8" s="93"/>
      <c r="Q8" s="93"/>
      <c r="R8" s="185" t="s">
        <v>260</v>
      </c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S8" s="1" t="s">
        <v>112</v>
      </c>
      <c r="AV8" s="1" t="s">
        <v>107</v>
      </c>
      <c r="AW8" s="1" t="s">
        <v>110</v>
      </c>
    </row>
    <row r="9" spans="1:50" x14ac:dyDescent="0.2">
      <c r="A9" s="92" t="s">
        <v>105</v>
      </c>
      <c r="B9" s="5" t="s">
        <v>104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S9" s="1" t="s">
        <v>169</v>
      </c>
      <c r="AV9" s="1" t="s">
        <v>102</v>
      </c>
      <c r="AW9" s="1" t="s">
        <v>106</v>
      </c>
    </row>
    <row r="10" spans="1:50" ht="16.5" thickBot="1" x14ac:dyDescent="0.3">
      <c r="A10" s="91"/>
      <c r="B10" s="89"/>
      <c r="C10" s="147" t="s">
        <v>223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90"/>
      <c r="S10" s="93"/>
      <c r="T10" s="175" t="s">
        <v>259</v>
      </c>
      <c r="U10" s="89"/>
      <c r="V10" s="183" t="s">
        <v>258</v>
      </c>
      <c r="W10" s="89"/>
      <c r="X10" s="89"/>
      <c r="Y10" s="89"/>
      <c r="Z10" s="176" t="s">
        <v>255</v>
      </c>
      <c r="AA10" s="89"/>
      <c r="AB10" s="89"/>
      <c r="AC10" s="89"/>
      <c r="AD10" s="93"/>
      <c r="AE10" s="89"/>
      <c r="AF10" s="89"/>
      <c r="AG10" s="89"/>
      <c r="AS10" s="1" t="s">
        <v>224</v>
      </c>
      <c r="AV10" s="1" t="s">
        <v>99</v>
      </c>
      <c r="AW10" s="1" t="s">
        <v>247</v>
      </c>
    </row>
    <row r="11" spans="1:50" s="57" customFormat="1" ht="82.5" customHeight="1" x14ac:dyDescent="0.2">
      <c r="A11" s="137"/>
      <c r="B11" s="162" t="s">
        <v>213</v>
      </c>
      <c r="C11" s="137"/>
      <c r="D11" s="139"/>
      <c r="E11" s="139" t="s">
        <v>98</v>
      </c>
      <c r="F11" s="139"/>
      <c r="G11" s="139"/>
      <c r="H11" s="140"/>
      <c r="I11" s="199" t="s">
        <v>97</v>
      </c>
      <c r="J11" s="340" t="s">
        <v>214</v>
      </c>
      <c r="K11" s="341"/>
      <c r="L11" s="341"/>
      <c r="M11" s="341"/>
      <c r="N11" s="341"/>
      <c r="O11" s="344" t="s">
        <v>96</v>
      </c>
      <c r="P11" s="341" t="s">
        <v>216</v>
      </c>
      <c r="Q11" s="346" t="s">
        <v>366</v>
      </c>
      <c r="R11" s="202" t="s">
        <v>95</v>
      </c>
      <c r="S11" s="87" t="s">
        <v>220</v>
      </c>
      <c r="T11" s="86" t="s">
        <v>221</v>
      </c>
      <c r="U11" s="85" t="s">
        <v>91</v>
      </c>
      <c r="V11" s="338" t="s">
        <v>94</v>
      </c>
      <c r="W11" s="339"/>
      <c r="X11" s="88"/>
      <c r="Y11" s="85" t="s">
        <v>92</v>
      </c>
      <c r="Z11" s="338" t="s">
        <v>93</v>
      </c>
      <c r="AA11" s="339"/>
      <c r="AB11" s="88"/>
      <c r="AC11" s="85" t="s">
        <v>92</v>
      </c>
      <c r="AD11" s="338" t="s">
        <v>254</v>
      </c>
      <c r="AE11" s="339"/>
      <c r="AF11" s="88"/>
      <c r="AG11" s="85" t="s">
        <v>92</v>
      </c>
      <c r="AS11" s="1" t="s">
        <v>108</v>
      </c>
      <c r="AT11" s="1"/>
      <c r="AV11" s="1" t="s">
        <v>89</v>
      </c>
      <c r="AW11" s="1" t="s">
        <v>248</v>
      </c>
      <c r="AX11" s="1"/>
    </row>
    <row r="12" spans="1:50" s="57" customFormat="1" ht="16.5" customHeight="1" x14ac:dyDescent="0.2">
      <c r="A12" s="78" t="s">
        <v>365</v>
      </c>
      <c r="B12" s="138"/>
      <c r="C12" s="77"/>
      <c r="D12" s="76"/>
      <c r="E12" s="76"/>
      <c r="F12" s="76"/>
      <c r="G12" s="76"/>
      <c r="H12" s="141"/>
      <c r="I12" s="200"/>
      <c r="J12" s="342"/>
      <c r="K12" s="343"/>
      <c r="L12" s="343"/>
      <c r="M12" s="343"/>
      <c r="N12" s="343"/>
      <c r="O12" s="345"/>
      <c r="P12" s="343"/>
      <c r="Q12" s="347"/>
      <c r="R12" s="203"/>
      <c r="S12" s="166"/>
      <c r="T12" s="167"/>
      <c r="U12" s="168"/>
      <c r="V12" s="84" t="s">
        <v>88</v>
      </c>
      <c r="W12" s="83" t="s">
        <v>87</v>
      </c>
      <c r="X12" s="169"/>
      <c r="Y12" s="168" t="s">
        <v>75</v>
      </c>
      <c r="Z12" s="84" t="s">
        <v>88</v>
      </c>
      <c r="AA12" s="83" t="s">
        <v>87</v>
      </c>
      <c r="AB12" s="169"/>
      <c r="AC12" s="168" t="s">
        <v>75</v>
      </c>
      <c r="AD12" s="84" t="s">
        <v>88</v>
      </c>
      <c r="AE12" s="83" t="s">
        <v>87</v>
      </c>
      <c r="AF12" s="169"/>
      <c r="AG12" s="168" t="s">
        <v>75</v>
      </c>
      <c r="AS12" s="1" t="s">
        <v>103</v>
      </c>
      <c r="AV12" s="1"/>
      <c r="AW12" s="1" t="s">
        <v>101</v>
      </c>
    </row>
    <row r="13" spans="1:50" s="57" customFormat="1" ht="16.5" x14ac:dyDescent="0.2">
      <c r="A13" s="294"/>
      <c r="B13" s="295"/>
      <c r="C13" s="77"/>
      <c r="D13" s="76"/>
      <c r="E13" s="76"/>
      <c r="F13" s="76"/>
      <c r="G13" s="76"/>
      <c r="H13" s="141"/>
      <c r="I13" s="200"/>
      <c r="J13" s="342"/>
      <c r="K13" s="343"/>
      <c r="L13" s="343"/>
      <c r="M13" s="343"/>
      <c r="N13" s="343"/>
      <c r="O13" s="345"/>
      <c r="P13" s="343"/>
      <c r="Q13" s="347"/>
      <c r="R13" s="203"/>
      <c r="S13" s="163"/>
      <c r="T13" s="163"/>
      <c r="U13" s="163"/>
      <c r="V13" s="82"/>
      <c r="W13" s="81"/>
      <c r="X13" s="170"/>
      <c r="Y13" s="171"/>
      <c r="Z13" s="82"/>
      <c r="AA13" s="81"/>
      <c r="AB13" s="170"/>
      <c r="AC13" s="171"/>
      <c r="AD13" s="82"/>
      <c r="AE13" s="81"/>
      <c r="AF13" s="170"/>
      <c r="AG13" s="171"/>
      <c r="AS13" s="1" t="s">
        <v>100</v>
      </c>
      <c r="AV13" s="1"/>
      <c r="AW13" s="1" t="s">
        <v>19</v>
      </c>
    </row>
    <row r="14" spans="1:50" s="57" customFormat="1" ht="16.5" x14ac:dyDescent="0.2">
      <c r="A14" s="294"/>
      <c r="B14" s="295"/>
      <c r="C14" s="77"/>
      <c r="D14" s="76"/>
      <c r="E14" s="76"/>
      <c r="F14" s="76"/>
      <c r="G14" s="76"/>
      <c r="H14" s="141"/>
      <c r="I14" s="200"/>
      <c r="J14" s="342"/>
      <c r="K14" s="343"/>
      <c r="L14" s="343"/>
      <c r="M14" s="343"/>
      <c r="N14" s="343"/>
      <c r="O14" s="345"/>
      <c r="P14" s="343"/>
      <c r="Q14" s="347"/>
      <c r="R14" s="203"/>
      <c r="S14" s="80">
        <f>SUM(X14:AG14)</f>
        <v>0</v>
      </c>
      <c r="T14" s="79"/>
      <c r="U14" s="26" t="str">
        <f>IFERROR(S14/SUM(S14+T15)%,"")</f>
        <v/>
      </c>
      <c r="V14" s="74"/>
      <c r="W14" s="70"/>
      <c r="X14" s="65" t="s">
        <v>16</v>
      </c>
      <c r="Y14" s="64">
        <f>COUNTIF(Y18:Y58,"I")</f>
        <v>0</v>
      </c>
      <c r="Z14" s="74"/>
      <c r="AA14" s="70"/>
      <c r="AB14" s="65" t="s">
        <v>16</v>
      </c>
      <c r="AC14" s="64">
        <f>COUNTIF(AC18:AC58,"I")</f>
        <v>0</v>
      </c>
      <c r="AD14" s="164"/>
      <c r="AE14" s="165"/>
      <c r="AF14" s="65" t="s">
        <v>16</v>
      </c>
      <c r="AG14" s="64">
        <f>COUNTIF(AG18:AG58,"I")</f>
        <v>0</v>
      </c>
      <c r="AS14" s="1"/>
      <c r="AV14" s="1"/>
      <c r="AW14" s="1" t="s">
        <v>13</v>
      </c>
    </row>
    <row r="15" spans="1:50" s="57" customFormat="1" ht="16.5" x14ac:dyDescent="0.3">
      <c r="A15" s="294"/>
      <c r="B15" s="295"/>
      <c r="C15" s="77"/>
      <c r="D15" s="76"/>
      <c r="E15" s="76"/>
      <c r="F15" s="76"/>
      <c r="G15" s="76"/>
      <c r="H15" s="141"/>
      <c r="I15" s="200"/>
      <c r="J15" s="342"/>
      <c r="K15" s="343"/>
      <c r="L15" s="343"/>
      <c r="M15" s="343"/>
      <c r="N15" s="343"/>
      <c r="O15" s="345"/>
      <c r="P15" s="343"/>
      <c r="Q15" s="347"/>
      <c r="R15" s="203"/>
      <c r="S15" s="73"/>
      <c r="T15" s="72">
        <f>SUM(X15:AG15)</f>
        <v>0</v>
      </c>
      <c r="U15" s="63"/>
      <c r="V15" s="73"/>
      <c r="W15" s="79"/>
      <c r="X15" s="65" t="s">
        <v>11</v>
      </c>
      <c r="Y15" s="64">
        <f>COUNTIF(Y18:Y58,"N")</f>
        <v>0</v>
      </c>
      <c r="Z15" s="73"/>
      <c r="AA15" s="83"/>
      <c r="AB15" s="65" t="s">
        <v>11</v>
      </c>
      <c r="AC15" s="64">
        <f>COUNTIF(AC18:AC58,"N")</f>
        <v>0</v>
      </c>
      <c r="AD15" s="73"/>
      <c r="AE15" s="83"/>
      <c r="AF15" s="65" t="s">
        <v>11</v>
      </c>
      <c r="AG15" s="64">
        <f>COUNTIF(AG18:AG58,"N")</f>
        <v>0</v>
      </c>
      <c r="AS15" s="1" t="s">
        <v>90</v>
      </c>
      <c r="AV15" s="1"/>
      <c r="AW15" s="1"/>
    </row>
    <row r="16" spans="1:50" s="57" customFormat="1" ht="16.5" x14ac:dyDescent="0.3">
      <c r="A16" s="71" t="s">
        <v>83</v>
      </c>
      <c r="B16" s="151" t="s">
        <v>82</v>
      </c>
      <c r="C16" s="112" t="s">
        <v>81</v>
      </c>
      <c r="D16" s="70" t="s">
        <v>80</v>
      </c>
      <c r="E16" s="70" t="s">
        <v>79</v>
      </c>
      <c r="F16" s="70" t="s">
        <v>78</v>
      </c>
      <c r="G16" s="111" t="s">
        <v>77</v>
      </c>
      <c r="H16" s="110" t="s">
        <v>76</v>
      </c>
      <c r="I16" s="201"/>
      <c r="J16" s="69" t="s">
        <v>32</v>
      </c>
      <c r="K16" s="68" t="s">
        <v>24</v>
      </c>
      <c r="L16" s="68" t="s">
        <v>21</v>
      </c>
      <c r="M16" s="68" t="s">
        <v>20</v>
      </c>
      <c r="N16" s="68" t="s">
        <v>18</v>
      </c>
      <c r="O16" s="68" t="s">
        <v>75</v>
      </c>
      <c r="P16" s="68" t="s">
        <v>74</v>
      </c>
      <c r="Q16" s="150" t="s">
        <v>75</v>
      </c>
      <c r="R16" s="203"/>
      <c r="S16" s="163"/>
      <c r="T16" s="163"/>
      <c r="U16" s="63"/>
      <c r="V16" s="67"/>
      <c r="W16" s="66"/>
      <c r="X16" s="65" t="s">
        <v>73</v>
      </c>
      <c r="Y16" s="64" t="str">
        <f>IFERROR((Y14/SUM(Y14+Y15)%),"")</f>
        <v/>
      </c>
      <c r="Z16" s="67"/>
      <c r="AA16" s="66"/>
      <c r="AB16" s="65" t="s">
        <v>73</v>
      </c>
      <c r="AC16" s="64" t="str">
        <f>IFERROR((AC14/SUM(AC14+AC15)%),"")</f>
        <v/>
      </c>
      <c r="AD16" s="67"/>
      <c r="AE16" s="66"/>
      <c r="AF16" s="65" t="s">
        <v>73</v>
      </c>
      <c r="AG16" s="64" t="str">
        <f>IFERROR((AG14/SUM(AG14+AG15)%),"")</f>
        <v/>
      </c>
      <c r="AS16" s="1" t="s">
        <v>86</v>
      </c>
      <c r="AW16" s="1"/>
    </row>
    <row r="17" spans="1:49" x14ac:dyDescent="0.2">
      <c r="A17" s="54">
        <f>COUNT(A$16:$A16)+1</f>
        <v>1</v>
      </c>
      <c r="B17" s="152" t="s">
        <v>71</v>
      </c>
      <c r="C17" s="62"/>
      <c r="D17" s="61"/>
      <c r="E17" s="61"/>
      <c r="F17" s="61"/>
      <c r="G17" s="61"/>
      <c r="H17" s="61"/>
      <c r="I17" s="58"/>
      <c r="J17" s="60"/>
      <c r="K17" s="59"/>
      <c r="L17" s="59"/>
      <c r="M17" s="59"/>
      <c r="N17" s="59"/>
      <c r="O17" s="59"/>
      <c r="P17" s="59"/>
      <c r="Q17" s="58"/>
      <c r="R17" s="204"/>
      <c r="S17" s="60"/>
      <c r="T17" s="59"/>
      <c r="U17" s="58"/>
      <c r="V17" s="60"/>
      <c r="W17" s="59"/>
      <c r="X17" s="59"/>
      <c r="Y17" s="58"/>
      <c r="Z17" s="60"/>
      <c r="AA17" s="59"/>
      <c r="AB17" s="59"/>
      <c r="AC17" s="58"/>
      <c r="AD17" s="60"/>
      <c r="AE17" s="59"/>
      <c r="AF17" s="59"/>
      <c r="AG17" s="58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1" t="s">
        <v>85</v>
      </c>
      <c r="AT17" s="57"/>
    </row>
    <row r="18" spans="1:49" ht="16.5" x14ac:dyDescent="0.3">
      <c r="A18" s="54">
        <f>COUNT(A$16:$A17)+1</f>
        <v>2</v>
      </c>
      <c r="B18" s="153" t="s">
        <v>69</v>
      </c>
      <c r="C18" s="131"/>
      <c r="D18" s="38"/>
      <c r="E18" s="38"/>
      <c r="F18" s="38"/>
      <c r="G18" s="37"/>
      <c r="H18" s="36"/>
      <c r="I18" s="35"/>
      <c r="J18" s="34"/>
      <c r="K18" s="33"/>
      <c r="L18" s="33"/>
      <c r="M18" s="33"/>
      <c r="N18" s="33"/>
      <c r="O18" s="33"/>
      <c r="P18" s="33"/>
      <c r="Q18" s="29"/>
      <c r="R18" s="120"/>
      <c r="S18" s="28" t="str">
        <f t="shared" ref="S18:S24" si="0">IF(COUNTIF(Y18:AG18,"I")=0,"",COUNTIF(Y18:AG18,"I"))</f>
        <v/>
      </c>
      <c r="T18" s="27" t="str">
        <f t="shared" ref="T18:T24" si="1">IF(COUNTIF(Y18:AG18,"N")=0,"",COUNTIF(Y18:AG18,"N"))</f>
        <v/>
      </c>
      <c r="U18" s="26" t="str">
        <f t="shared" ref="U18:U24" si="2">IFERROR(S18/SUM(S18+T18)%,"")</f>
        <v/>
      </c>
      <c r="V18" s="31"/>
      <c r="W18" s="30"/>
      <c r="X18" s="30"/>
      <c r="Y18" s="29"/>
      <c r="Z18" s="31"/>
      <c r="AA18" s="30"/>
      <c r="AB18" s="30"/>
      <c r="AC18" s="29"/>
      <c r="AD18" s="31"/>
      <c r="AE18" s="30"/>
      <c r="AF18" s="30"/>
      <c r="AG18" s="29"/>
      <c r="AS18" s="1" t="s">
        <v>84</v>
      </c>
      <c r="AW18" s="57"/>
    </row>
    <row r="19" spans="1:49" ht="16.5" x14ac:dyDescent="0.3">
      <c r="A19" s="54">
        <f>COUNT(A$16:$A18)+1</f>
        <v>3</v>
      </c>
      <c r="B19" s="153" t="s">
        <v>67</v>
      </c>
      <c r="C19" s="131"/>
      <c r="D19" s="38"/>
      <c r="E19" s="38"/>
      <c r="F19" s="38"/>
      <c r="G19" s="37"/>
      <c r="H19" s="36"/>
      <c r="I19" s="35"/>
      <c r="J19" s="34"/>
      <c r="K19" s="33"/>
      <c r="L19" s="33"/>
      <c r="M19" s="33"/>
      <c r="N19" s="33"/>
      <c r="O19" s="33"/>
      <c r="P19" s="33"/>
      <c r="Q19" s="29"/>
      <c r="R19" s="120"/>
      <c r="S19" s="28" t="str">
        <f t="shared" si="0"/>
        <v/>
      </c>
      <c r="T19" s="27" t="str">
        <f t="shared" si="1"/>
        <v/>
      </c>
      <c r="U19" s="26" t="str">
        <f t="shared" si="2"/>
        <v/>
      </c>
      <c r="V19" s="31"/>
      <c r="W19" s="30"/>
      <c r="X19" s="30"/>
      <c r="Y19" s="29"/>
      <c r="Z19" s="31"/>
      <c r="AA19" s="30"/>
      <c r="AB19" s="30"/>
      <c r="AC19" s="29"/>
      <c r="AD19" s="31"/>
      <c r="AE19" s="30"/>
      <c r="AF19" s="30"/>
      <c r="AG19" s="29"/>
      <c r="AS19" s="1" t="s">
        <v>72</v>
      </c>
    </row>
    <row r="20" spans="1:49" ht="16.5" x14ac:dyDescent="0.3">
      <c r="A20" s="54">
        <f>COUNT(A$16:$A19)+1</f>
        <v>4</v>
      </c>
      <c r="B20" s="153" t="s">
        <v>65</v>
      </c>
      <c r="C20" s="131"/>
      <c r="D20" s="38"/>
      <c r="E20" s="38"/>
      <c r="F20" s="38"/>
      <c r="G20" s="37"/>
      <c r="H20" s="36"/>
      <c r="I20" s="35"/>
      <c r="J20" s="34"/>
      <c r="K20" s="33"/>
      <c r="L20" s="33"/>
      <c r="M20" s="33"/>
      <c r="N20" s="33"/>
      <c r="O20" s="33"/>
      <c r="P20" s="33"/>
      <c r="Q20" s="29"/>
      <c r="R20" s="120"/>
      <c r="S20" s="28" t="str">
        <f t="shared" si="0"/>
        <v/>
      </c>
      <c r="T20" s="27" t="str">
        <f t="shared" si="1"/>
        <v/>
      </c>
      <c r="U20" s="26" t="str">
        <f t="shared" si="2"/>
        <v/>
      </c>
      <c r="V20" s="31"/>
      <c r="W20" s="30"/>
      <c r="X20" s="30"/>
      <c r="Y20" s="29"/>
      <c r="Z20" s="31"/>
      <c r="AA20" s="30"/>
      <c r="AB20" s="30"/>
      <c r="AC20" s="29"/>
      <c r="AD20" s="31"/>
      <c r="AE20" s="30"/>
      <c r="AF20" s="30"/>
      <c r="AG20" s="29"/>
      <c r="AS20" s="1" t="s">
        <v>70</v>
      </c>
    </row>
    <row r="21" spans="1:49" ht="16.5" x14ac:dyDescent="0.3">
      <c r="A21" s="54">
        <f>COUNT(A$16:$A20)+1</f>
        <v>5</v>
      </c>
      <c r="B21" s="153" t="s">
        <v>63</v>
      </c>
      <c r="C21" s="131"/>
      <c r="D21" s="38"/>
      <c r="E21" s="38"/>
      <c r="F21" s="38"/>
      <c r="G21" s="37"/>
      <c r="H21" s="36"/>
      <c r="I21" s="35"/>
      <c r="J21" s="34"/>
      <c r="K21" s="33"/>
      <c r="L21" s="33"/>
      <c r="M21" s="33"/>
      <c r="N21" s="33"/>
      <c r="O21" s="33"/>
      <c r="P21" s="33"/>
      <c r="Q21" s="29"/>
      <c r="R21" s="120"/>
      <c r="S21" s="28" t="str">
        <f t="shared" si="0"/>
        <v/>
      </c>
      <c r="T21" s="27" t="str">
        <f t="shared" si="1"/>
        <v/>
      </c>
      <c r="U21" s="26" t="str">
        <f t="shared" si="2"/>
        <v/>
      </c>
      <c r="V21" s="31"/>
      <c r="W21" s="30"/>
      <c r="X21" s="30"/>
      <c r="Y21" s="29"/>
      <c r="Z21" s="31"/>
      <c r="AA21" s="30"/>
      <c r="AB21" s="30"/>
      <c r="AC21" s="29"/>
      <c r="AD21" s="31"/>
      <c r="AE21" s="30"/>
      <c r="AF21" s="30"/>
      <c r="AG21" s="29"/>
      <c r="AS21" s="1" t="s">
        <v>68</v>
      </c>
    </row>
    <row r="22" spans="1:49" ht="16.5" x14ac:dyDescent="0.3">
      <c r="A22" s="54">
        <f>COUNT(A$16:$A21)+1</f>
        <v>6</v>
      </c>
      <c r="B22" s="153" t="s">
        <v>61</v>
      </c>
      <c r="C22" s="131"/>
      <c r="D22" s="38"/>
      <c r="E22" s="38"/>
      <c r="F22" s="38"/>
      <c r="G22" s="37"/>
      <c r="H22" s="36"/>
      <c r="I22" s="35"/>
      <c r="J22" s="34"/>
      <c r="K22" s="33"/>
      <c r="L22" s="33"/>
      <c r="M22" s="33"/>
      <c r="N22" s="33"/>
      <c r="O22" s="33"/>
      <c r="P22" s="33"/>
      <c r="Q22" s="29"/>
      <c r="R22" s="120"/>
      <c r="S22" s="28" t="str">
        <f t="shared" si="0"/>
        <v/>
      </c>
      <c r="T22" s="27" t="str">
        <f t="shared" si="1"/>
        <v/>
      </c>
      <c r="U22" s="26" t="str">
        <f t="shared" si="2"/>
        <v/>
      </c>
      <c r="V22" s="31"/>
      <c r="W22" s="30"/>
      <c r="X22" s="30"/>
      <c r="Y22" s="29"/>
      <c r="Z22" s="31"/>
      <c r="AA22" s="30"/>
      <c r="AB22" s="30"/>
      <c r="AC22" s="29"/>
      <c r="AD22" s="31"/>
      <c r="AE22" s="30"/>
      <c r="AF22" s="30"/>
      <c r="AG22" s="29"/>
      <c r="AS22" s="1" t="s">
        <v>66</v>
      </c>
    </row>
    <row r="23" spans="1:49" ht="16.5" x14ac:dyDescent="0.3">
      <c r="A23" s="54">
        <f>COUNT(A$16:$A22)+1</f>
        <v>7</v>
      </c>
      <c r="B23" s="153" t="s">
        <v>59</v>
      </c>
      <c r="C23" s="131"/>
      <c r="D23" s="38"/>
      <c r="E23" s="38"/>
      <c r="F23" s="38"/>
      <c r="G23" s="37"/>
      <c r="H23" s="36"/>
      <c r="I23" s="35"/>
      <c r="J23" s="34"/>
      <c r="K23" s="33"/>
      <c r="L23" s="33"/>
      <c r="M23" s="33"/>
      <c r="N23" s="33"/>
      <c r="O23" s="33"/>
      <c r="P23" s="33"/>
      <c r="Q23" s="29"/>
      <c r="R23" s="120"/>
      <c r="S23" s="28" t="str">
        <f t="shared" si="0"/>
        <v/>
      </c>
      <c r="T23" s="27" t="str">
        <f t="shared" si="1"/>
        <v/>
      </c>
      <c r="U23" s="26" t="str">
        <f t="shared" si="2"/>
        <v/>
      </c>
      <c r="V23" s="31"/>
      <c r="W23" s="30"/>
      <c r="X23" s="30"/>
      <c r="Y23" s="29"/>
      <c r="Z23" s="31"/>
      <c r="AA23" s="30"/>
      <c r="AB23" s="30"/>
      <c r="AC23" s="29"/>
      <c r="AD23" s="31"/>
      <c r="AE23" s="30"/>
      <c r="AF23" s="30"/>
      <c r="AG23" s="29"/>
      <c r="AS23" s="1" t="s">
        <v>64</v>
      </c>
    </row>
    <row r="24" spans="1:49" ht="16.5" x14ac:dyDescent="0.3">
      <c r="A24" s="54">
        <f>COUNT(A$16:$A23)+1</f>
        <v>8</v>
      </c>
      <c r="B24" s="154" t="s">
        <v>204</v>
      </c>
      <c r="C24" s="131"/>
      <c r="D24" s="38"/>
      <c r="E24" s="38"/>
      <c r="F24" s="38"/>
      <c r="G24" s="37"/>
      <c r="H24" s="36"/>
      <c r="I24" s="35"/>
      <c r="J24" s="34"/>
      <c r="K24" s="33"/>
      <c r="L24" s="33"/>
      <c r="M24" s="33"/>
      <c r="N24" s="33"/>
      <c r="O24" s="33"/>
      <c r="P24" s="33"/>
      <c r="Q24" s="29"/>
      <c r="R24" s="120"/>
      <c r="S24" s="28" t="str">
        <f t="shared" si="0"/>
        <v/>
      </c>
      <c r="T24" s="27" t="str">
        <f t="shared" si="1"/>
        <v/>
      </c>
      <c r="U24" s="26" t="str">
        <f t="shared" si="2"/>
        <v/>
      </c>
      <c r="V24" s="31"/>
      <c r="W24" s="30"/>
      <c r="X24" s="30"/>
      <c r="Y24" s="29"/>
      <c r="Z24" s="31"/>
      <c r="AA24" s="30"/>
      <c r="AB24" s="30"/>
      <c r="AC24" s="29"/>
      <c r="AD24" s="31"/>
      <c r="AE24" s="30"/>
      <c r="AF24" s="30"/>
      <c r="AG24" s="29"/>
      <c r="AS24" s="1" t="s">
        <v>62</v>
      </c>
    </row>
    <row r="25" spans="1:49" ht="16.5" x14ac:dyDescent="0.3">
      <c r="A25" s="54">
        <f>COUNT(A$16:$A24)+1</f>
        <v>9</v>
      </c>
      <c r="B25" s="154" t="s">
        <v>217</v>
      </c>
      <c r="C25" s="131"/>
      <c r="D25" s="38"/>
      <c r="E25" s="38"/>
      <c r="F25" s="38"/>
      <c r="G25" s="37"/>
      <c r="H25" s="36"/>
      <c r="I25" s="35"/>
      <c r="J25" s="34"/>
      <c r="K25" s="33"/>
      <c r="L25" s="33"/>
      <c r="M25" s="33"/>
      <c r="N25" s="33"/>
      <c r="O25" s="33"/>
      <c r="P25" s="33"/>
      <c r="Q25" s="29"/>
      <c r="R25" s="120"/>
      <c r="S25" s="28"/>
      <c r="T25" s="27"/>
      <c r="U25" s="26"/>
      <c r="V25" s="31"/>
      <c r="W25" s="30"/>
      <c r="X25" s="30"/>
      <c r="Y25" s="29"/>
      <c r="Z25" s="31"/>
      <c r="AA25" s="30"/>
      <c r="AB25" s="30"/>
      <c r="AC25" s="29"/>
      <c r="AD25" s="31"/>
      <c r="AE25" s="30"/>
      <c r="AF25" s="30"/>
      <c r="AG25" s="29"/>
      <c r="AS25" s="1" t="s">
        <v>60</v>
      </c>
    </row>
    <row r="26" spans="1:49" ht="16.5" x14ac:dyDescent="0.3">
      <c r="A26" s="54">
        <f>COUNT(A$16:$A25)+1</f>
        <v>10</v>
      </c>
      <c r="B26" s="154"/>
      <c r="C26" s="131"/>
      <c r="D26" s="56"/>
      <c r="E26" s="56"/>
      <c r="F26" s="56"/>
      <c r="G26" s="37"/>
      <c r="H26" s="36"/>
      <c r="I26" s="35"/>
      <c r="J26" s="34"/>
      <c r="K26" s="33"/>
      <c r="L26" s="33"/>
      <c r="M26" s="33"/>
      <c r="N26" s="33"/>
      <c r="O26" s="33"/>
      <c r="P26" s="33"/>
      <c r="Q26" s="29"/>
      <c r="R26" s="120"/>
      <c r="S26" s="28" t="str">
        <f>IF(COUNTIF(Y26:AG26,"I")=0,"",COUNTIF(Y26:AG26,"I"))</f>
        <v/>
      </c>
      <c r="T26" s="27" t="str">
        <f>IF(COUNTIF(Y26:AG26,"N")=0,"",COUNTIF(Y26:AG26,"N"))</f>
        <v/>
      </c>
      <c r="U26" s="26" t="str">
        <f>IFERROR(S26/SUM(S26+T26)%,"")</f>
        <v/>
      </c>
      <c r="V26" s="31"/>
      <c r="W26" s="30"/>
      <c r="X26" s="30"/>
      <c r="Y26" s="29"/>
      <c r="Z26" s="31"/>
      <c r="AA26" s="30"/>
      <c r="AB26" s="30"/>
      <c r="AC26" s="29"/>
      <c r="AD26" s="31"/>
      <c r="AE26" s="30"/>
      <c r="AF26" s="30"/>
      <c r="AG26" s="29"/>
      <c r="AS26" s="1" t="s">
        <v>58</v>
      </c>
    </row>
    <row r="27" spans="1:49" ht="16.5" x14ac:dyDescent="0.3">
      <c r="A27" s="54">
        <f>COUNT(A$16:$A26)+1</f>
        <v>11</v>
      </c>
      <c r="B27" s="155" t="s">
        <v>54</v>
      </c>
      <c r="C27" s="132"/>
      <c r="D27" s="41"/>
      <c r="E27" s="41"/>
      <c r="F27" s="41"/>
      <c r="G27" s="46"/>
      <c r="H27" s="45"/>
      <c r="I27" s="44"/>
      <c r="J27" s="42"/>
      <c r="K27" s="41"/>
      <c r="L27" s="41"/>
      <c r="M27" s="41"/>
      <c r="N27" s="41"/>
      <c r="O27" s="41"/>
      <c r="P27" s="41"/>
      <c r="Q27" s="40"/>
      <c r="R27" s="121"/>
      <c r="S27" s="42"/>
      <c r="T27" s="41"/>
      <c r="U27" s="40"/>
      <c r="V27" s="31"/>
      <c r="W27" s="30"/>
      <c r="X27" s="30"/>
      <c r="Y27" s="40"/>
      <c r="Z27" s="31"/>
      <c r="AA27" s="30"/>
      <c r="AB27" s="30"/>
      <c r="AC27" s="40"/>
      <c r="AD27" s="31"/>
      <c r="AE27" s="30"/>
      <c r="AF27" s="30"/>
      <c r="AG27" s="40"/>
      <c r="AS27" s="1" t="s">
        <v>57</v>
      </c>
    </row>
    <row r="28" spans="1:49" ht="16.5" x14ac:dyDescent="0.3">
      <c r="A28" s="54">
        <f>COUNT(A$16:$A27)+1</f>
        <v>12</v>
      </c>
      <c r="B28" s="156" t="s">
        <v>176</v>
      </c>
      <c r="C28" s="131"/>
      <c r="D28" s="38"/>
      <c r="E28" s="38"/>
      <c r="F28" s="38"/>
      <c r="G28" s="37"/>
      <c r="H28" s="36"/>
      <c r="I28" s="35"/>
      <c r="J28" s="34"/>
      <c r="K28" s="33"/>
      <c r="L28" s="33"/>
      <c r="M28" s="33"/>
      <c r="N28" s="33"/>
      <c r="O28" s="33"/>
      <c r="P28" s="33"/>
      <c r="Q28" s="29"/>
      <c r="R28" s="120"/>
      <c r="S28" s="28" t="str">
        <f t="shared" ref="S28:S34" si="3">IF(COUNTIF(Y28:AG28,"I")=0,"",COUNTIF(Y28:AG28,"I"))</f>
        <v/>
      </c>
      <c r="T28" s="27" t="str">
        <f t="shared" ref="T28:T34" si="4">IF(COUNTIF(Y28:AG28,"N")=0,"",COUNTIF(Y28:AG28,"N"))</f>
        <v/>
      </c>
      <c r="U28" s="26" t="str">
        <f t="shared" ref="U28:U34" si="5">IFERROR(S28/SUM(S28+T28)%,"")</f>
        <v/>
      </c>
      <c r="V28" s="31"/>
      <c r="W28" s="30"/>
      <c r="X28" s="30"/>
      <c r="Y28" s="29"/>
      <c r="Z28" s="31"/>
      <c r="AA28" s="30"/>
      <c r="AB28" s="30"/>
      <c r="AC28" s="29"/>
      <c r="AD28" s="31"/>
      <c r="AE28" s="30"/>
      <c r="AF28" s="30"/>
      <c r="AG28" s="29"/>
      <c r="AS28" s="1" t="s">
        <v>55</v>
      </c>
    </row>
    <row r="29" spans="1:49" ht="16.5" x14ac:dyDescent="0.3">
      <c r="A29" s="54">
        <f>COUNT(A$16:$A28)+1</f>
        <v>13</v>
      </c>
      <c r="B29" s="156" t="s">
        <v>182</v>
      </c>
      <c r="C29" s="131"/>
      <c r="D29" s="38"/>
      <c r="E29" s="38"/>
      <c r="F29" s="38"/>
      <c r="G29" s="37"/>
      <c r="H29" s="36"/>
      <c r="I29" s="35"/>
      <c r="J29" s="34"/>
      <c r="K29" s="33"/>
      <c r="L29" s="33"/>
      <c r="M29" s="33"/>
      <c r="N29" s="33"/>
      <c r="O29" s="33"/>
      <c r="P29" s="33"/>
      <c r="Q29" s="29"/>
      <c r="R29" s="120"/>
      <c r="S29" s="28" t="str">
        <f t="shared" si="3"/>
        <v/>
      </c>
      <c r="T29" s="27" t="str">
        <f t="shared" si="4"/>
        <v/>
      </c>
      <c r="U29" s="26" t="str">
        <f t="shared" si="5"/>
        <v/>
      </c>
      <c r="V29" s="31"/>
      <c r="W29" s="30"/>
      <c r="X29" s="30"/>
      <c r="Y29" s="29"/>
      <c r="Z29" s="31"/>
      <c r="AA29" s="30"/>
      <c r="AB29" s="30"/>
      <c r="AC29" s="29"/>
      <c r="AD29" s="31"/>
      <c r="AE29" s="30"/>
      <c r="AF29" s="30"/>
      <c r="AG29" s="29"/>
    </row>
    <row r="30" spans="1:49" ht="16.5" x14ac:dyDescent="0.3">
      <c r="A30" s="54">
        <f>COUNT(A$16:$A29)+1</f>
        <v>14</v>
      </c>
      <c r="B30" s="156" t="s">
        <v>177</v>
      </c>
      <c r="C30" s="131"/>
      <c r="D30" s="38"/>
      <c r="E30" s="38"/>
      <c r="F30" s="38"/>
      <c r="G30" s="37"/>
      <c r="H30" s="36"/>
      <c r="I30" s="35"/>
      <c r="J30" s="34"/>
      <c r="K30" s="33"/>
      <c r="L30" s="33"/>
      <c r="M30" s="33"/>
      <c r="N30" s="33"/>
      <c r="O30" s="33"/>
      <c r="P30" s="33"/>
      <c r="Q30" s="29"/>
      <c r="R30" s="120"/>
      <c r="S30" s="28" t="str">
        <f t="shared" si="3"/>
        <v/>
      </c>
      <c r="T30" s="27" t="str">
        <f t="shared" si="4"/>
        <v/>
      </c>
      <c r="U30" s="26" t="str">
        <f t="shared" si="5"/>
        <v/>
      </c>
      <c r="V30" s="31"/>
      <c r="W30" s="30"/>
      <c r="X30" s="30"/>
      <c r="Y30" s="29"/>
      <c r="Z30" s="31"/>
      <c r="AA30" s="30"/>
      <c r="AB30" s="30"/>
      <c r="AC30" s="29"/>
      <c r="AD30" s="31"/>
      <c r="AE30" s="30"/>
      <c r="AF30" s="30"/>
      <c r="AG30" s="29"/>
    </row>
    <row r="31" spans="1:49" ht="16.5" x14ac:dyDescent="0.3">
      <c r="A31" s="54">
        <f>COUNT(A$16:$A30)+1</f>
        <v>15</v>
      </c>
      <c r="B31" s="156" t="s">
        <v>178</v>
      </c>
      <c r="C31" s="131"/>
      <c r="D31" s="38"/>
      <c r="E31" s="38"/>
      <c r="F31" s="38"/>
      <c r="G31" s="37"/>
      <c r="H31" s="36"/>
      <c r="I31" s="35"/>
      <c r="J31" s="34"/>
      <c r="K31" s="33"/>
      <c r="L31" s="33"/>
      <c r="M31" s="33"/>
      <c r="N31" s="33"/>
      <c r="O31" s="33"/>
      <c r="P31" s="33"/>
      <c r="Q31" s="29"/>
      <c r="R31" s="120"/>
      <c r="S31" s="28" t="str">
        <f t="shared" si="3"/>
        <v/>
      </c>
      <c r="T31" s="27" t="str">
        <f t="shared" si="4"/>
        <v/>
      </c>
      <c r="U31" s="26" t="str">
        <f t="shared" si="5"/>
        <v/>
      </c>
      <c r="V31" s="31"/>
      <c r="W31" s="30"/>
      <c r="X31" s="30"/>
      <c r="Y31" s="29"/>
      <c r="Z31" s="31"/>
      <c r="AA31" s="30"/>
      <c r="AB31" s="30"/>
      <c r="AC31" s="29"/>
      <c r="AD31" s="31"/>
      <c r="AE31" s="30"/>
      <c r="AF31" s="30"/>
      <c r="AG31" s="29"/>
    </row>
    <row r="32" spans="1:49" ht="16.5" x14ac:dyDescent="0.3">
      <c r="A32" s="54">
        <f>COUNT(A$16:$A31)+1</f>
        <v>16</v>
      </c>
      <c r="B32" s="156" t="s">
        <v>179</v>
      </c>
      <c r="C32" s="131"/>
      <c r="D32" s="38"/>
      <c r="E32" s="38"/>
      <c r="F32" s="38"/>
      <c r="G32" s="37"/>
      <c r="H32" s="36"/>
      <c r="I32" s="35"/>
      <c r="J32" s="34"/>
      <c r="K32" s="33"/>
      <c r="L32" s="33"/>
      <c r="M32" s="33"/>
      <c r="N32" s="33"/>
      <c r="O32" s="33"/>
      <c r="P32" s="33"/>
      <c r="Q32" s="29"/>
      <c r="R32" s="120"/>
      <c r="S32" s="28" t="str">
        <f t="shared" si="3"/>
        <v/>
      </c>
      <c r="T32" s="27" t="str">
        <f t="shared" si="4"/>
        <v/>
      </c>
      <c r="U32" s="26" t="str">
        <f t="shared" si="5"/>
        <v/>
      </c>
      <c r="V32" s="31"/>
      <c r="W32" s="30"/>
      <c r="X32" s="30"/>
      <c r="Y32" s="29"/>
      <c r="Z32" s="31"/>
      <c r="AA32" s="30"/>
      <c r="AB32" s="30"/>
      <c r="AC32" s="29"/>
      <c r="AD32" s="31"/>
      <c r="AE32" s="30"/>
      <c r="AF32" s="30"/>
      <c r="AG32" s="29"/>
    </row>
    <row r="33" spans="1:45" ht="16.5" x14ac:dyDescent="0.3">
      <c r="A33" s="54">
        <f>COUNT(A$16:$A32)+1</f>
        <v>17</v>
      </c>
      <c r="B33" s="156" t="s">
        <v>180</v>
      </c>
      <c r="C33" s="131"/>
      <c r="D33" s="38"/>
      <c r="E33" s="38"/>
      <c r="F33" s="38"/>
      <c r="G33" s="37"/>
      <c r="H33" s="36"/>
      <c r="I33" s="35"/>
      <c r="J33" s="34"/>
      <c r="K33" s="33"/>
      <c r="L33" s="33"/>
      <c r="M33" s="33"/>
      <c r="N33" s="33"/>
      <c r="O33" s="33"/>
      <c r="P33" s="33"/>
      <c r="Q33" s="29"/>
      <c r="R33" s="120"/>
      <c r="S33" s="28" t="str">
        <f t="shared" si="3"/>
        <v/>
      </c>
      <c r="T33" s="27" t="str">
        <f t="shared" si="4"/>
        <v/>
      </c>
      <c r="U33" s="26" t="str">
        <f t="shared" si="5"/>
        <v/>
      </c>
      <c r="V33" s="31"/>
      <c r="W33" s="30"/>
      <c r="X33" s="30"/>
      <c r="Y33" s="29"/>
      <c r="Z33" s="31"/>
      <c r="AA33" s="30"/>
      <c r="AB33" s="30"/>
      <c r="AC33" s="29"/>
      <c r="AD33" s="31"/>
      <c r="AE33" s="30"/>
      <c r="AF33" s="30"/>
      <c r="AG33" s="29"/>
    </row>
    <row r="34" spans="1:45" ht="16.5" x14ac:dyDescent="0.3">
      <c r="A34" s="54">
        <f>COUNT(A$16:$A33)+1</f>
        <v>18</v>
      </c>
      <c r="B34" s="156" t="s">
        <v>181</v>
      </c>
      <c r="C34" s="131"/>
      <c r="D34" s="38"/>
      <c r="E34" s="38"/>
      <c r="F34" s="38"/>
      <c r="G34" s="37"/>
      <c r="H34" s="36"/>
      <c r="I34" s="35"/>
      <c r="J34" s="34"/>
      <c r="K34" s="33"/>
      <c r="L34" s="33"/>
      <c r="M34" s="33"/>
      <c r="N34" s="33"/>
      <c r="O34" s="33"/>
      <c r="P34" s="33"/>
      <c r="Q34" s="29"/>
      <c r="R34" s="120"/>
      <c r="S34" s="28" t="str">
        <f t="shared" si="3"/>
        <v/>
      </c>
      <c r="T34" s="27" t="str">
        <f t="shared" si="4"/>
        <v/>
      </c>
      <c r="U34" s="26" t="str">
        <f t="shared" si="5"/>
        <v/>
      </c>
      <c r="V34" s="31"/>
      <c r="W34" s="30"/>
      <c r="X34" s="30"/>
      <c r="Y34" s="29"/>
      <c r="Z34" s="31"/>
      <c r="AA34" s="30"/>
      <c r="AB34" s="30"/>
      <c r="AC34" s="29"/>
      <c r="AD34" s="31"/>
      <c r="AE34" s="30"/>
      <c r="AF34" s="30"/>
      <c r="AG34" s="29"/>
    </row>
    <row r="35" spans="1:45" ht="16.5" x14ac:dyDescent="0.3">
      <c r="A35" s="54">
        <f>COUNT(A$16:$A34)+1</f>
        <v>19</v>
      </c>
      <c r="B35" s="122" t="s">
        <v>170</v>
      </c>
      <c r="C35" s="131"/>
      <c r="D35" s="38"/>
      <c r="E35" s="38"/>
      <c r="F35" s="38"/>
      <c r="G35" s="37"/>
      <c r="H35" s="36"/>
      <c r="I35" s="35"/>
      <c r="J35" s="34"/>
      <c r="K35" s="33"/>
      <c r="L35" s="33"/>
      <c r="M35" s="33"/>
      <c r="N35" s="33"/>
      <c r="O35" s="33"/>
      <c r="P35" s="33"/>
      <c r="Q35" s="29"/>
      <c r="R35" s="120"/>
      <c r="S35" s="28"/>
      <c r="T35" s="27"/>
      <c r="U35" s="26"/>
      <c r="V35" s="31"/>
      <c r="W35" s="30"/>
      <c r="X35" s="30"/>
      <c r="Y35" s="29"/>
      <c r="Z35" s="31"/>
      <c r="AA35" s="30"/>
      <c r="AB35" s="30"/>
      <c r="AC35" s="29"/>
      <c r="AD35" s="31"/>
      <c r="AE35" s="30"/>
      <c r="AF35" s="30"/>
      <c r="AG35" s="29"/>
    </row>
    <row r="36" spans="1:45" ht="51" x14ac:dyDescent="0.3">
      <c r="A36" s="54">
        <f>COUNT(A$16:$A35)+1</f>
        <v>20</v>
      </c>
      <c r="B36" s="122" t="s">
        <v>205</v>
      </c>
      <c r="C36" s="131"/>
      <c r="D36" s="38"/>
      <c r="E36" s="38"/>
      <c r="F36" s="38"/>
      <c r="G36" s="37"/>
      <c r="H36" s="36"/>
      <c r="I36" s="35"/>
      <c r="J36" s="34"/>
      <c r="K36" s="33"/>
      <c r="L36" s="33"/>
      <c r="M36" s="33"/>
      <c r="N36" s="33"/>
      <c r="O36" s="33"/>
      <c r="P36" s="33"/>
      <c r="Q36" s="29"/>
      <c r="R36" s="120"/>
      <c r="S36" s="28"/>
      <c r="T36" s="27"/>
      <c r="U36" s="26"/>
      <c r="V36" s="31"/>
      <c r="W36" s="30"/>
      <c r="X36" s="30"/>
      <c r="Y36" s="29"/>
      <c r="Z36" s="31"/>
      <c r="AA36" s="30"/>
      <c r="AB36" s="30"/>
      <c r="AC36" s="29"/>
      <c r="AD36" s="31"/>
      <c r="AE36" s="30"/>
      <c r="AF36" s="30"/>
      <c r="AG36" s="29"/>
    </row>
    <row r="37" spans="1:45" ht="25.5" x14ac:dyDescent="0.3">
      <c r="A37" s="54">
        <f>COUNT(A$16:$A36)+1</f>
        <v>21</v>
      </c>
      <c r="B37" s="122" t="s">
        <v>206</v>
      </c>
      <c r="C37" s="131"/>
      <c r="D37" s="38"/>
      <c r="E37" s="38"/>
      <c r="F37" s="38"/>
      <c r="G37" s="37"/>
      <c r="H37" s="36"/>
      <c r="I37" s="35"/>
      <c r="J37" s="34"/>
      <c r="K37" s="33"/>
      <c r="L37" s="33"/>
      <c r="M37" s="33"/>
      <c r="N37" s="33"/>
      <c r="O37" s="33"/>
      <c r="P37" s="33"/>
      <c r="Q37" s="29"/>
      <c r="R37" s="120"/>
      <c r="S37" s="28"/>
      <c r="T37" s="27"/>
      <c r="U37" s="26"/>
      <c r="V37" s="31"/>
      <c r="W37" s="30"/>
      <c r="X37" s="30"/>
      <c r="Y37" s="29"/>
      <c r="Z37" s="31"/>
      <c r="AA37" s="30"/>
      <c r="AB37" s="30"/>
      <c r="AC37" s="29"/>
      <c r="AD37" s="31"/>
      <c r="AE37" s="30"/>
      <c r="AF37" s="30"/>
      <c r="AG37" s="29"/>
    </row>
    <row r="38" spans="1:45" ht="16.5" x14ac:dyDescent="0.3">
      <c r="A38" s="54">
        <f>COUNT(A$16:$A37)+1</f>
        <v>22</v>
      </c>
      <c r="B38" s="122" t="s">
        <v>183</v>
      </c>
      <c r="C38" s="131"/>
      <c r="D38" s="38"/>
      <c r="E38" s="38"/>
      <c r="F38" s="38"/>
      <c r="G38" s="37"/>
      <c r="H38" s="36"/>
      <c r="I38" s="35"/>
      <c r="J38" s="34"/>
      <c r="K38" s="33"/>
      <c r="L38" s="33"/>
      <c r="M38" s="33"/>
      <c r="N38" s="33"/>
      <c r="O38" s="33"/>
      <c r="P38" s="33"/>
      <c r="Q38" s="29"/>
      <c r="R38" s="120"/>
      <c r="S38" s="28"/>
      <c r="T38" s="27"/>
      <c r="U38" s="26"/>
      <c r="V38" s="31"/>
      <c r="W38" s="30"/>
      <c r="X38" s="30"/>
      <c r="Y38" s="29"/>
      <c r="Z38" s="31"/>
      <c r="AA38" s="30"/>
      <c r="AB38" s="30"/>
      <c r="AC38" s="29"/>
      <c r="AD38" s="31"/>
      <c r="AE38" s="30"/>
      <c r="AF38" s="30"/>
      <c r="AG38" s="29"/>
    </row>
    <row r="39" spans="1:45" ht="25.5" x14ac:dyDescent="0.3">
      <c r="A39" s="54">
        <f>COUNT(A$16:$A38)+1</f>
        <v>23</v>
      </c>
      <c r="B39" s="122" t="s">
        <v>207</v>
      </c>
      <c r="C39" s="131"/>
      <c r="D39" s="38"/>
      <c r="E39" s="38"/>
      <c r="F39" s="38"/>
      <c r="G39" s="37"/>
      <c r="H39" s="36"/>
      <c r="I39" s="35"/>
      <c r="J39" s="34"/>
      <c r="K39" s="33"/>
      <c r="L39" s="33"/>
      <c r="M39" s="33"/>
      <c r="N39" s="33"/>
      <c r="O39" s="33"/>
      <c r="P39" s="33"/>
      <c r="Q39" s="29"/>
      <c r="R39" s="120"/>
      <c r="S39" s="28"/>
      <c r="T39" s="27"/>
      <c r="U39" s="26"/>
      <c r="V39" s="31"/>
      <c r="W39" s="30"/>
      <c r="X39" s="30"/>
      <c r="Y39" s="29"/>
      <c r="Z39" s="31"/>
      <c r="AA39" s="30"/>
      <c r="AB39" s="30"/>
      <c r="AC39" s="29"/>
      <c r="AD39" s="31"/>
      <c r="AE39" s="30"/>
      <c r="AF39" s="30"/>
      <c r="AG39" s="29"/>
    </row>
    <row r="40" spans="1:45" ht="16.5" x14ac:dyDescent="0.3">
      <c r="A40" s="54">
        <f>COUNT(A$16:$A39)+1</f>
        <v>24</v>
      </c>
      <c r="B40" s="122" t="s">
        <v>184</v>
      </c>
      <c r="C40" s="131"/>
      <c r="D40" s="38"/>
      <c r="E40" s="38"/>
      <c r="F40" s="38"/>
      <c r="G40" s="37"/>
      <c r="H40" s="36"/>
      <c r="I40" s="35"/>
      <c r="J40" s="34"/>
      <c r="K40" s="33"/>
      <c r="L40" s="33"/>
      <c r="M40" s="33"/>
      <c r="N40" s="33"/>
      <c r="O40" s="33"/>
      <c r="P40" s="33"/>
      <c r="Q40" s="29"/>
      <c r="R40" s="120"/>
      <c r="S40" s="28"/>
      <c r="T40" s="27"/>
      <c r="U40" s="26"/>
      <c r="V40" s="31"/>
      <c r="W40" s="30"/>
      <c r="X40" s="30"/>
      <c r="Y40" s="29"/>
      <c r="Z40" s="31"/>
      <c r="AA40" s="30"/>
      <c r="AB40" s="30"/>
      <c r="AC40" s="29"/>
      <c r="AD40" s="31"/>
      <c r="AE40" s="30"/>
      <c r="AF40" s="30"/>
      <c r="AG40" s="29"/>
    </row>
    <row r="41" spans="1:45" ht="25.5" x14ac:dyDescent="0.3">
      <c r="A41" s="54">
        <f>COUNT(A$16:$A40)+1</f>
        <v>25</v>
      </c>
      <c r="B41" s="122" t="s">
        <v>209</v>
      </c>
      <c r="C41" s="131"/>
      <c r="D41" s="38"/>
      <c r="E41" s="38"/>
      <c r="F41" s="38"/>
      <c r="G41" s="37"/>
      <c r="H41" s="36"/>
      <c r="I41" s="35"/>
      <c r="J41" s="34"/>
      <c r="K41" s="33"/>
      <c r="L41" s="33"/>
      <c r="M41" s="33"/>
      <c r="N41" s="33"/>
      <c r="O41" s="33"/>
      <c r="P41" s="33"/>
      <c r="Q41" s="29"/>
      <c r="R41" s="122"/>
      <c r="S41" s="28"/>
      <c r="T41" s="27"/>
      <c r="U41" s="26"/>
      <c r="V41" s="31"/>
      <c r="W41" s="30"/>
      <c r="X41" s="30"/>
      <c r="Y41" s="29"/>
      <c r="Z41" s="31"/>
      <c r="AA41" s="30"/>
      <c r="AB41" s="30"/>
      <c r="AC41" s="29"/>
      <c r="AD41" s="31"/>
      <c r="AE41" s="30"/>
      <c r="AF41" s="30"/>
      <c r="AG41" s="29"/>
    </row>
    <row r="42" spans="1:45" ht="25.5" x14ac:dyDescent="0.3">
      <c r="A42" s="54">
        <f>COUNT(A$16:$A41)+1</f>
        <v>26</v>
      </c>
      <c r="B42" s="122" t="s">
        <v>185</v>
      </c>
      <c r="C42" s="131"/>
      <c r="D42" s="38"/>
      <c r="E42" s="38"/>
      <c r="F42" s="38"/>
      <c r="G42" s="37"/>
      <c r="H42" s="36"/>
      <c r="I42" s="35"/>
      <c r="J42" s="34"/>
      <c r="K42" s="33"/>
      <c r="L42" s="33"/>
      <c r="M42" s="33"/>
      <c r="N42" s="33"/>
      <c r="O42" s="33"/>
      <c r="P42" s="33"/>
      <c r="Q42" s="29"/>
      <c r="R42" s="120"/>
      <c r="S42" s="28" t="str">
        <f>IF(COUNTIF(Y42:AG42,"I")=0,"",COUNTIF(Y42:AG42,"I"))</f>
        <v/>
      </c>
      <c r="T42" s="27" t="str">
        <f>IF(COUNTIF(Y42:AG42,"N")=0,"",COUNTIF(Y42:AG42,"N"))</f>
        <v/>
      </c>
      <c r="U42" s="26" t="str">
        <f>IFERROR(S42/SUM(S42+T42)%,"")</f>
        <v/>
      </c>
      <c r="V42" s="31"/>
      <c r="W42" s="30"/>
      <c r="X42" s="30"/>
      <c r="Y42" s="29"/>
      <c r="Z42" s="31"/>
      <c r="AA42" s="30"/>
      <c r="AB42" s="30"/>
      <c r="AC42" s="29"/>
      <c r="AD42" s="31"/>
      <c r="AE42" s="30"/>
      <c r="AF42" s="30"/>
      <c r="AG42" s="29"/>
    </row>
    <row r="43" spans="1:45" ht="16.5" x14ac:dyDescent="0.3">
      <c r="A43" s="54">
        <f>COUNT(A$16:$A42)+1</f>
        <v>27</v>
      </c>
      <c r="B43" s="122" t="s">
        <v>186</v>
      </c>
      <c r="C43" s="131"/>
      <c r="D43" s="38"/>
      <c r="E43" s="38"/>
      <c r="F43" s="38"/>
      <c r="G43" s="37"/>
      <c r="H43" s="36"/>
      <c r="I43" s="35"/>
      <c r="J43" s="34"/>
      <c r="K43" s="33"/>
      <c r="L43" s="33"/>
      <c r="M43" s="33"/>
      <c r="N43" s="33"/>
      <c r="O43" s="33"/>
      <c r="P43" s="33"/>
      <c r="Q43" s="29"/>
      <c r="R43" s="120"/>
      <c r="S43" s="28"/>
      <c r="T43" s="27"/>
      <c r="U43" s="26"/>
      <c r="V43" s="31"/>
      <c r="W43" s="30"/>
      <c r="X43" s="30"/>
      <c r="Y43" s="29"/>
      <c r="Z43" s="31"/>
      <c r="AA43" s="30"/>
      <c r="AB43" s="30"/>
      <c r="AC43" s="29"/>
      <c r="AD43" s="31"/>
      <c r="AE43" s="30"/>
      <c r="AF43" s="30"/>
      <c r="AG43" s="29"/>
      <c r="AS43" s="1" t="s">
        <v>46</v>
      </c>
    </row>
    <row r="44" spans="1:45" ht="16.5" x14ac:dyDescent="0.3">
      <c r="A44" s="54">
        <f>COUNT(A$16:$A43)+1</f>
        <v>28</v>
      </c>
      <c r="B44" s="122" t="s">
        <v>187</v>
      </c>
      <c r="C44" s="131"/>
      <c r="D44" s="38"/>
      <c r="E44" s="38"/>
      <c r="F44" s="38"/>
      <c r="G44" s="37"/>
      <c r="H44" s="36"/>
      <c r="I44" s="35"/>
      <c r="J44" s="34"/>
      <c r="K44" s="33"/>
      <c r="L44" s="33"/>
      <c r="M44" s="33"/>
      <c r="N44" s="33"/>
      <c r="O44" s="33"/>
      <c r="P44" s="33"/>
      <c r="Q44" s="29"/>
      <c r="R44" s="120"/>
      <c r="S44" s="28"/>
      <c r="T44" s="27"/>
      <c r="U44" s="26"/>
      <c r="V44" s="31"/>
      <c r="W44" s="30"/>
      <c r="X44" s="30"/>
      <c r="Y44" s="29"/>
      <c r="Z44" s="31"/>
      <c r="AA44" s="30"/>
      <c r="AB44" s="30"/>
      <c r="AC44" s="29"/>
      <c r="AD44" s="31"/>
      <c r="AE44" s="30"/>
      <c r="AF44" s="30"/>
      <c r="AG44" s="29"/>
    </row>
    <row r="45" spans="1:45" ht="16.5" x14ac:dyDescent="0.3">
      <c r="A45" s="54">
        <f>COUNT(A$16:$A44)+1</f>
        <v>29</v>
      </c>
      <c r="B45" s="122" t="s">
        <v>192</v>
      </c>
      <c r="C45" s="131"/>
      <c r="D45" s="38"/>
      <c r="E45" s="38"/>
      <c r="F45" s="38"/>
      <c r="G45" s="37"/>
      <c r="H45" s="36"/>
      <c r="I45" s="35"/>
      <c r="J45" s="34"/>
      <c r="K45" s="33"/>
      <c r="L45" s="33"/>
      <c r="M45" s="33"/>
      <c r="N45" s="33"/>
      <c r="O45" s="33"/>
      <c r="P45" s="33"/>
      <c r="Q45" s="29"/>
      <c r="R45" s="120"/>
      <c r="S45" s="28"/>
      <c r="T45" s="27"/>
      <c r="U45" s="26"/>
      <c r="V45" s="31"/>
      <c r="W45" s="30"/>
      <c r="X45" s="30"/>
      <c r="Y45" s="29"/>
      <c r="Z45" s="31"/>
      <c r="AA45" s="30"/>
      <c r="AB45" s="30"/>
      <c r="AC45" s="29"/>
      <c r="AD45" s="31"/>
      <c r="AE45" s="30"/>
      <c r="AF45" s="30"/>
      <c r="AG45" s="29"/>
    </row>
    <row r="46" spans="1:45" ht="16.5" x14ac:dyDescent="0.3">
      <c r="A46" s="54">
        <f>COUNT(A$16:$A45)+1</f>
        <v>30</v>
      </c>
      <c r="B46" s="122" t="s">
        <v>188</v>
      </c>
      <c r="C46" s="131"/>
      <c r="D46" s="38"/>
      <c r="E46" s="38"/>
      <c r="F46" s="38"/>
      <c r="G46" s="37"/>
      <c r="H46" s="36"/>
      <c r="I46" s="35"/>
      <c r="J46" s="34"/>
      <c r="K46" s="33"/>
      <c r="L46" s="33"/>
      <c r="M46" s="33"/>
      <c r="N46" s="33"/>
      <c r="O46" s="33"/>
      <c r="P46" s="33"/>
      <c r="Q46" s="29"/>
      <c r="R46" s="120"/>
      <c r="S46" s="28"/>
      <c r="T46" s="27"/>
      <c r="U46" s="26"/>
      <c r="V46" s="31"/>
      <c r="W46" s="30"/>
      <c r="X46" s="30"/>
      <c r="Y46" s="29"/>
      <c r="Z46" s="31"/>
      <c r="AA46" s="30"/>
      <c r="AB46" s="30"/>
      <c r="AC46" s="29"/>
      <c r="AD46" s="31"/>
      <c r="AE46" s="30"/>
      <c r="AF46" s="30"/>
      <c r="AG46" s="29"/>
    </row>
    <row r="47" spans="1:45" ht="16.5" x14ac:dyDescent="0.3">
      <c r="A47" s="54">
        <f>COUNT(A$16:$A46)+1</f>
        <v>31</v>
      </c>
      <c r="B47" s="122" t="s">
        <v>203</v>
      </c>
      <c r="C47" s="131"/>
      <c r="D47" s="38"/>
      <c r="E47" s="38"/>
      <c r="F47" s="38"/>
      <c r="G47" s="37"/>
      <c r="H47" s="36"/>
      <c r="I47" s="35"/>
      <c r="J47" s="34"/>
      <c r="K47" s="33"/>
      <c r="L47" s="33"/>
      <c r="M47" s="33"/>
      <c r="N47" s="33"/>
      <c r="O47" s="33"/>
      <c r="P47" s="33"/>
      <c r="Q47" s="29"/>
      <c r="R47" s="120"/>
      <c r="S47" s="28"/>
      <c r="T47" s="27"/>
      <c r="U47" s="26"/>
      <c r="V47" s="31"/>
      <c r="W47" s="30"/>
      <c r="X47" s="30"/>
      <c r="Y47" s="29"/>
      <c r="Z47" s="31"/>
      <c r="AA47" s="30"/>
      <c r="AB47" s="30"/>
      <c r="AC47" s="29"/>
      <c r="AD47" s="31"/>
      <c r="AE47" s="30"/>
      <c r="AF47" s="30"/>
      <c r="AG47" s="29"/>
    </row>
    <row r="48" spans="1:45" ht="16.5" x14ac:dyDescent="0.3">
      <c r="A48" s="54">
        <f>COUNT(A$16:$A47)+1</f>
        <v>32</v>
      </c>
      <c r="B48" s="122" t="s">
        <v>189</v>
      </c>
      <c r="C48" s="131"/>
      <c r="D48" s="38"/>
      <c r="E48" s="38"/>
      <c r="F48" s="38"/>
      <c r="G48" s="37"/>
      <c r="H48" s="36"/>
      <c r="I48" s="35"/>
      <c r="J48" s="34"/>
      <c r="K48" s="33"/>
      <c r="L48" s="33"/>
      <c r="M48" s="33"/>
      <c r="N48" s="33"/>
      <c r="O48" s="33"/>
      <c r="P48" s="33"/>
      <c r="Q48" s="29"/>
      <c r="R48" s="120"/>
      <c r="S48" s="28"/>
      <c r="T48" s="27"/>
      <c r="U48" s="26"/>
      <c r="V48" s="31"/>
      <c r="W48" s="30"/>
      <c r="X48" s="30"/>
      <c r="Y48" s="29"/>
      <c r="Z48" s="31"/>
      <c r="AA48" s="30"/>
      <c r="AB48" s="30"/>
      <c r="AC48" s="29"/>
      <c r="AD48" s="31"/>
      <c r="AE48" s="30"/>
      <c r="AF48" s="30"/>
      <c r="AG48" s="29"/>
    </row>
    <row r="49" spans="1:33" ht="16.5" x14ac:dyDescent="0.3">
      <c r="A49" s="54">
        <f>COUNT(A$16:$A48)+1</f>
        <v>33</v>
      </c>
      <c r="B49" s="122" t="s">
        <v>190</v>
      </c>
      <c r="C49" s="131"/>
      <c r="D49" s="38"/>
      <c r="E49" s="38"/>
      <c r="F49" s="38"/>
      <c r="G49" s="37"/>
      <c r="H49" s="36"/>
      <c r="I49" s="35"/>
      <c r="J49" s="34"/>
      <c r="K49" s="33"/>
      <c r="L49" s="33"/>
      <c r="M49" s="33"/>
      <c r="N49" s="33"/>
      <c r="O49" s="33"/>
      <c r="P49" s="33"/>
      <c r="Q49" s="29"/>
      <c r="R49" s="120"/>
      <c r="S49" s="28"/>
      <c r="T49" s="27"/>
      <c r="U49" s="26"/>
      <c r="V49" s="31"/>
      <c r="W49" s="30"/>
      <c r="X49" s="30"/>
      <c r="Y49" s="29"/>
      <c r="Z49" s="31"/>
      <c r="AA49" s="30"/>
      <c r="AB49" s="30"/>
      <c r="AC49" s="29"/>
      <c r="AD49" s="31"/>
      <c r="AE49" s="30"/>
      <c r="AF49" s="30"/>
      <c r="AG49" s="29"/>
    </row>
    <row r="50" spans="1:33" ht="16.5" x14ac:dyDescent="0.3">
      <c r="A50" s="54">
        <f>COUNT(A$16:$A49)+1</f>
        <v>34</v>
      </c>
      <c r="B50" s="122" t="s">
        <v>193</v>
      </c>
      <c r="C50" s="131"/>
      <c r="D50" s="38"/>
      <c r="E50" s="38"/>
      <c r="F50" s="38"/>
      <c r="G50" s="37"/>
      <c r="H50" s="36"/>
      <c r="I50" s="35"/>
      <c r="J50" s="34"/>
      <c r="K50" s="33"/>
      <c r="L50" s="33"/>
      <c r="M50" s="33"/>
      <c r="N50" s="33"/>
      <c r="O50" s="33"/>
      <c r="P50" s="33"/>
      <c r="Q50" s="29"/>
      <c r="R50" s="120"/>
      <c r="S50" s="28"/>
      <c r="T50" s="27"/>
      <c r="U50" s="26"/>
      <c r="V50" s="31"/>
      <c r="W50" s="30"/>
      <c r="X50" s="30"/>
      <c r="Y50" s="29"/>
      <c r="Z50" s="31"/>
      <c r="AA50" s="30"/>
      <c r="AB50" s="30"/>
      <c r="AC50" s="29"/>
      <c r="AD50" s="31"/>
      <c r="AE50" s="30"/>
      <c r="AF50" s="30"/>
      <c r="AG50" s="29"/>
    </row>
    <row r="51" spans="1:33" ht="16.5" x14ac:dyDescent="0.3">
      <c r="A51" s="54">
        <f>COUNT(A$16:$A50)+1</f>
        <v>35</v>
      </c>
      <c r="B51" s="122" t="s">
        <v>191</v>
      </c>
      <c r="C51" s="131"/>
      <c r="D51" s="38"/>
      <c r="E51" s="38"/>
      <c r="F51" s="38"/>
      <c r="G51" s="37"/>
      <c r="H51" s="36"/>
      <c r="I51" s="35"/>
      <c r="J51" s="34"/>
      <c r="K51" s="33"/>
      <c r="L51" s="33"/>
      <c r="M51" s="33"/>
      <c r="N51" s="33"/>
      <c r="O51" s="33"/>
      <c r="P51" s="33"/>
      <c r="Q51" s="29"/>
      <c r="R51" s="120"/>
      <c r="S51" s="28"/>
      <c r="T51" s="27"/>
      <c r="U51" s="26"/>
      <c r="V51" s="31"/>
      <c r="W51" s="30"/>
      <c r="X51" s="30"/>
      <c r="Y51" s="29"/>
      <c r="Z51" s="31"/>
      <c r="AA51" s="30"/>
      <c r="AB51" s="30"/>
      <c r="AC51" s="29"/>
      <c r="AD51" s="31"/>
      <c r="AE51" s="30"/>
      <c r="AF51" s="30"/>
      <c r="AG51" s="29"/>
    </row>
    <row r="52" spans="1:33" ht="16.5" x14ac:dyDescent="0.3">
      <c r="A52" s="54">
        <f>COUNT(A$16:$A51)+1</f>
        <v>36</v>
      </c>
      <c r="B52" s="122" t="s">
        <v>194</v>
      </c>
      <c r="C52" s="131"/>
      <c r="D52" s="38"/>
      <c r="E52" s="38"/>
      <c r="F52" s="38"/>
      <c r="G52" s="37"/>
      <c r="H52" s="36"/>
      <c r="I52" s="35"/>
      <c r="J52" s="34"/>
      <c r="K52" s="33"/>
      <c r="L52" s="33"/>
      <c r="M52" s="33"/>
      <c r="N52" s="33"/>
      <c r="O52" s="33"/>
      <c r="P52" s="33"/>
      <c r="Q52" s="29"/>
      <c r="R52" s="120"/>
      <c r="S52" s="28"/>
      <c r="T52" s="27"/>
      <c r="U52" s="26"/>
      <c r="V52" s="31"/>
      <c r="W52" s="30"/>
      <c r="X52" s="30"/>
      <c r="Y52" s="29"/>
      <c r="Z52" s="31"/>
      <c r="AA52" s="30"/>
      <c r="AB52" s="30"/>
      <c r="AC52" s="29"/>
      <c r="AD52" s="31"/>
      <c r="AE52" s="30"/>
      <c r="AF52" s="30"/>
      <c r="AG52" s="29"/>
    </row>
    <row r="53" spans="1:33" ht="16.5" x14ac:dyDescent="0.3">
      <c r="A53" s="54">
        <f>COUNT(A$16:$A52)+1</f>
        <v>37</v>
      </c>
      <c r="B53" s="122" t="s">
        <v>195</v>
      </c>
      <c r="C53" s="131"/>
      <c r="D53" s="38"/>
      <c r="E53" s="38"/>
      <c r="F53" s="38"/>
      <c r="G53" s="37"/>
      <c r="H53" s="36"/>
      <c r="I53" s="35"/>
      <c r="J53" s="34"/>
      <c r="K53" s="33"/>
      <c r="L53" s="33"/>
      <c r="M53" s="33"/>
      <c r="N53" s="33"/>
      <c r="O53" s="33"/>
      <c r="P53" s="33"/>
      <c r="Q53" s="29"/>
      <c r="R53" s="120"/>
      <c r="S53" s="28"/>
      <c r="T53" s="27"/>
      <c r="U53" s="26"/>
      <c r="V53" s="31"/>
      <c r="W53" s="30"/>
      <c r="X53" s="30"/>
      <c r="Y53" s="29"/>
      <c r="Z53" s="31"/>
      <c r="AA53" s="30"/>
      <c r="AB53" s="30"/>
      <c r="AC53" s="29"/>
      <c r="AD53" s="31"/>
      <c r="AE53" s="30"/>
      <c r="AF53" s="30"/>
      <c r="AG53" s="29"/>
    </row>
    <row r="54" spans="1:33" ht="16.5" x14ac:dyDescent="0.3">
      <c r="A54" s="54">
        <f>COUNT(A$16:$A53)+1</f>
        <v>38</v>
      </c>
      <c r="B54" s="122" t="s">
        <v>189</v>
      </c>
      <c r="C54" s="131"/>
      <c r="D54" s="38"/>
      <c r="E54" s="38"/>
      <c r="F54" s="38"/>
      <c r="G54" s="37"/>
      <c r="H54" s="36"/>
      <c r="I54" s="35"/>
      <c r="J54" s="34"/>
      <c r="K54" s="33"/>
      <c r="L54" s="33"/>
      <c r="M54" s="33"/>
      <c r="N54" s="33"/>
      <c r="O54" s="33"/>
      <c r="P54" s="33"/>
      <c r="Q54" s="29"/>
      <c r="R54" s="120"/>
      <c r="S54" s="28"/>
      <c r="T54" s="27"/>
      <c r="U54" s="26"/>
      <c r="V54" s="31"/>
      <c r="W54" s="30"/>
      <c r="X54" s="30"/>
      <c r="Y54" s="29"/>
      <c r="Z54" s="31"/>
      <c r="AA54" s="30"/>
      <c r="AB54" s="30"/>
      <c r="AC54" s="29"/>
      <c r="AD54" s="31"/>
      <c r="AE54" s="30"/>
      <c r="AF54" s="30"/>
      <c r="AG54" s="29"/>
    </row>
    <row r="55" spans="1:33" ht="16.5" x14ac:dyDescent="0.3">
      <c r="A55" s="54">
        <f>COUNT(A$16:$A54)+1</f>
        <v>39</v>
      </c>
      <c r="B55" s="122" t="s">
        <v>196</v>
      </c>
      <c r="C55" s="131"/>
      <c r="D55" s="38"/>
      <c r="E55" s="38"/>
      <c r="F55" s="38"/>
      <c r="G55" s="37"/>
      <c r="H55" s="36"/>
      <c r="I55" s="35"/>
      <c r="J55" s="34"/>
      <c r="K55" s="33"/>
      <c r="L55" s="33"/>
      <c r="M55" s="33"/>
      <c r="N55" s="33"/>
      <c r="O55" s="33"/>
      <c r="P55" s="33"/>
      <c r="Q55" s="29"/>
      <c r="R55" s="120"/>
      <c r="S55" s="28"/>
      <c r="T55" s="27"/>
      <c r="U55" s="26"/>
      <c r="V55" s="31"/>
      <c r="W55" s="30"/>
      <c r="X55" s="30"/>
      <c r="Y55" s="29"/>
      <c r="Z55" s="31"/>
      <c r="AA55" s="30"/>
      <c r="AB55" s="30"/>
      <c r="AC55" s="29"/>
      <c r="AD55" s="31"/>
      <c r="AE55" s="30"/>
      <c r="AF55" s="30"/>
      <c r="AG55" s="29"/>
    </row>
    <row r="56" spans="1:33" ht="25.5" x14ac:dyDescent="0.3">
      <c r="A56" s="54">
        <f>COUNT(A$16:$A55)+1</f>
        <v>40</v>
      </c>
      <c r="B56" s="122" t="s">
        <v>197</v>
      </c>
      <c r="C56" s="131"/>
      <c r="D56" s="38"/>
      <c r="E56" s="38"/>
      <c r="F56" s="38"/>
      <c r="G56" s="37"/>
      <c r="H56" s="36"/>
      <c r="I56" s="35"/>
      <c r="J56" s="34"/>
      <c r="K56" s="33"/>
      <c r="L56" s="33"/>
      <c r="M56" s="33"/>
      <c r="N56" s="33"/>
      <c r="O56" s="33"/>
      <c r="P56" s="33"/>
      <c r="Q56" s="29"/>
      <c r="R56" s="120"/>
      <c r="S56" s="28"/>
      <c r="T56" s="27"/>
      <c r="U56" s="26"/>
      <c r="V56" s="31"/>
      <c r="W56" s="30"/>
      <c r="X56" s="30"/>
      <c r="Y56" s="29"/>
      <c r="Z56" s="31"/>
      <c r="AA56" s="30"/>
      <c r="AB56" s="30"/>
      <c r="AC56" s="29"/>
      <c r="AD56" s="31"/>
      <c r="AE56" s="30"/>
      <c r="AF56" s="30"/>
      <c r="AG56" s="29"/>
    </row>
    <row r="57" spans="1:33" ht="16.5" x14ac:dyDescent="0.3">
      <c r="A57" s="54">
        <f>COUNT(A$16:$A56)+1</f>
        <v>41</v>
      </c>
      <c r="B57" s="122" t="s">
        <v>198</v>
      </c>
      <c r="C57" s="131"/>
      <c r="D57" s="38"/>
      <c r="E57" s="38"/>
      <c r="F57" s="38"/>
      <c r="G57" s="37"/>
      <c r="H57" s="36"/>
      <c r="I57" s="35"/>
      <c r="J57" s="34"/>
      <c r="K57" s="33"/>
      <c r="L57" s="33"/>
      <c r="M57" s="33"/>
      <c r="N57" s="33"/>
      <c r="O57" s="33"/>
      <c r="P57" s="33"/>
      <c r="Q57" s="29"/>
      <c r="R57" s="120"/>
      <c r="S57" s="28"/>
      <c r="T57" s="27"/>
      <c r="U57" s="26"/>
      <c r="V57" s="31"/>
      <c r="W57" s="30"/>
      <c r="X57" s="30"/>
      <c r="Y57" s="29"/>
      <c r="Z57" s="31"/>
      <c r="AA57" s="30"/>
      <c r="AB57" s="30"/>
      <c r="AC57" s="29"/>
      <c r="AD57" s="31"/>
      <c r="AE57" s="30"/>
      <c r="AF57" s="30"/>
      <c r="AG57" s="29"/>
    </row>
    <row r="58" spans="1:33" ht="16.5" x14ac:dyDescent="0.3">
      <c r="A58" s="54">
        <f>COUNT(A$16:$A57)+1</f>
        <v>42</v>
      </c>
      <c r="B58" s="122" t="s">
        <v>199</v>
      </c>
      <c r="C58" s="131"/>
      <c r="D58" s="38"/>
      <c r="E58" s="38"/>
      <c r="F58" s="38"/>
      <c r="G58" s="37"/>
      <c r="H58" s="36"/>
      <c r="I58" s="35"/>
      <c r="J58" s="34"/>
      <c r="K58" s="33"/>
      <c r="L58" s="33"/>
      <c r="M58" s="33"/>
      <c r="N58" s="33"/>
      <c r="O58" s="33"/>
      <c r="P58" s="33"/>
      <c r="Q58" s="29"/>
      <c r="R58" s="120"/>
      <c r="S58" s="28"/>
      <c r="T58" s="27"/>
      <c r="U58" s="26"/>
      <c r="V58" s="31"/>
      <c r="W58" s="30"/>
      <c r="X58" s="30"/>
      <c r="Y58" s="29"/>
      <c r="Z58" s="31"/>
      <c r="AA58" s="30"/>
      <c r="AB58" s="30"/>
      <c r="AC58" s="29"/>
      <c r="AD58" s="31"/>
      <c r="AE58" s="30"/>
      <c r="AF58" s="30"/>
      <c r="AG58" s="29"/>
    </row>
    <row r="59" spans="1:33" ht="16.5" x14ac:dyDescent="0.3">
      <c r="A59" s="54">
        <f>COUNT(A$16:$A58)+1</f>
        <v>43</v>
      </c>
      <c r="B59" s="122" t="s">
        <v>200</v>
      </c>
      <c r="C59" s="131"/>
      <c r="D59" s="38"/>
      <c r="E59" s="38"/>
      <c r="F59" s="38"/>
      <c r="G59" s="37"/>
      <c r="H59" s="36"/>
      <c r="I59" s="35"/>
      <c r="J59" s="34"/>
      <c r="K59" s="33"/>
      <c r="L59" s="33"/>
      <c r="M59" s="33"/>
      <c r="N59" s="33"/>
      <c r="O59" s="33"/>
      <c r="P59" s="33"/>
      <c r="Q59" s="29"/>
      <c r="R59" s="120"/>
      <c r="S59" s="28" t="str">
        <f>IF(COUNTIF(Y59:AG59,"I")=0,"",COUNTIF(Y59:AG59,"I"))</f>
        <v/>
      </c>
      <c r="T59" s="27" t="str">
        <f>IF(COUNTIF(Y59:AG59,"N")=0,"",COUNTIF(Y59:AG59,"N"))</f>
        <v/>
      </c>
      <c r="U59" s="26" t="str">
        <f>IFERROR(S59/SUM(S59+T59)%,"")</f>
        <v/>
      </c>
      <c r="V59" s="31"/>
      <c r="W59" s="30"/>
      <c r="X59" s="30"/>
      <c r="Y59" s="29"/>
      <c r="Z59" s="31"/>
      <c r="AA59" s="30"/>
      <c r="AB59" s="30"/>
      <c r="AC59" s="29"/>
      <c r="AD59" s="31"/>
      <c r="AE59" s="30"/>
      <c r="AF59" s="30"/>
      <c r="AG59" s="29"/>
    </row>
    <row r="60" spans="1:33" ht="16.5" x14ac:dyDescent="0.3">
      <c r="A60" s="54">
        <f>COUNT(A$16:$A59)+1</f>
        <v>44</v>
      </c>
      <c r="B60" s="122" t="s">
        <v>171</v>
      </c>
      <c r="C60" s="131"/>
      <c r="D60" s="38"/>
      <c r="E60" s="38"/>
      <c r="F60" s="38"/>
      <c r="G60" s="37"/>
      <c r="H60" s="36"/>
      <c r="I60" s="35"/>
      <c r="J60" s="34"/>
      <c r="K60" s="33"/>
      <c r="L60" s="33"/>
      <c r="M60" s="33"/>
      <c r="N60" s="33"/>
      <c r="O60" s="33"/>
      <c r="P60" s="33"/>
      <c r="Q60" s="29"/>
      <c r="R60" s="120"/>
      <c r="S60" s="28" t="str">
        <f>IF(COUNTIF(Y60:AG60,"I")=0,"",COUNTIF(Y60:AG60,"I"))</f>
        <v/>
      </c>
      <c r="T60" s="27" t="str">
        <f>IF(COUNTIF(Y60:AG60,"N")=0,"",COUNTIF(Y60:AG60,"N"))</f>
        <v/>
      </c>
      <c r="U60" s="26" t="str">
        <f>IFERROR(S60/SUM(S60+T60)%,"")</f>
        <v/>
      </c>
      <c r="V60" s="31"/>
      <c r="W60" s="30"/>
      <c r="X60" s="30"/>
      <c r="Y60" s="29"/>
      <c r="Z60" s="31"/>
      <c r="AA60" s="30"/>
      <c r="AB60" s="30"/>
      <c r="AC60" s="29"/>
      <c r="AD60" s="31"/>
      <c r="AE60" s="30"/>
      <c r="AF60" s="30"/>
      <c r="AG60" s="29"/>
    </row>
    <row r="61" spans="1:33" ht="16.5" x14ac:dyDescent="0.3">
      <c r="A61" s="54">
        <f>COUNT(A$16:$A60)+1</f>
        <v>45</v>
      </c>
      <c r="B61" s="122" t="s">
        <v>172</v>
      </c>
      <c r="C61" s="131"/>
      <c r="D61" s="38"/>
      <c r="E61" s="38"/>
      <c r="F61" s="38"/>
      <c r="G61" s="37"/>
      <c r="H61" s="36"/>
      <c r="I61" s="35"/>
      <c r="J61" s="34"/>
      <c r="K61" s="33"/>
      <c r="L61" s="33"/>
      <c r="M61" s="33"/>
      <c r="N61" s="33"/>
      <c r="O61" s="33"/>
      <c r="P61" s="33"/>
      <c r="Q61" s="29"/>
      <c r="R61" s="120"/>
      <c r="S61" s="28" t="str">
        <f>IF(COUNTIF(Y61:AG61,"I")=0,"",COUNTIF(Y61:AG61,"I"))</f>
        <v/>
      </c>
      <c r="T61" s="27" t="str">
        <f>IF(COUNTIF(Y61:AG61,"N")=0,"",COUNTIF(Y61:AG61,"N"))</f>
        <v/>
      </c>
      <c r="U61" s="26" t="str">
        <f>IFERROR(S61/SUM(S61+T61)%,"")</f>
        <v/>
      </c>
      <c r="V61" s="31"/>
      <c r="W61" s="30"/>
      <c r="X61" s="30"/>
      <c r="Y61" s="29"/>
      <c r="Z61" s="31"/>
      <c r="AA61" s="30"/>
      <c r="AB61" s="30"/>
      <c r="AC61" s="29"/>
      <c r="AD61" s="31"/>
      <c r="AE61" s="30"/>
      <c r="AF61" s="30"/>
      <c r="AG61" s="29"/>
    </row>
    <row r="62" spans="1:33" ht="16.5" x14ac:dyDescent="0.3">
      <c r="A62" s="54">
        <f>COUNT(A$16:$A61)+1</f>
        <v>46</v>
      </c>
      <c r="B62" s="122" t="s">
        <v>173</v>
      </c>
      <c r="C62" s="131"/>
      <c r="D62" s="38"/>
      <c r="E62" s="38"/>
      <c r="F62" s="38"/>
      <c r="G62" s="37"/>
      <c r="H62" s="36"/>
      <c r="I62" s="35"/>
      <c r="J62" s="34"/>
      <c r="K62" s="33"/>
      <c r="L62" s="33"/>
      <c r="M62" s="33"/>
      <c r="N62" s="33"/>
      <c r="O62" s="33"/>
      <c r="P62" s="33"/>
      <c r="Q62" s="29"/>
      <c r="R62" s="120"/>
      <c r="S62" s="28" t="str">
        <f>IF(COUNTIF(Y62:AG62,"I")=0,"",COUNTIF(Y62:AG62,"I"))</f>
        <v/>
      </c>
      <c r="T62" s="27" t="str">
        <f>IF(COUNTIF(Y62:AG62,"N")=0,"",COUNTIF(Y62:AG62,"N"))</f>
        <v/>
      </c>
      <c r="U62" s="26" t="str">
        <f>IFERROR(S62/SUM(S62+T62)%,"")</f>
        <v/>
      </c>
      <c r="V62" s="31"/>
      <c r="W62" s="30"/>
      <c r="X62" s="30"/>
      <c r="Y62" s="29"/>
      <c r="Z62" s="31"/>
      <c r="AA62" s="30"/>
      <c r="AB62" s="30"/>
      <c r="AC62" s="29"/>
      <c r="AD62" s="31"/>
      <c r="AE62" s="30"/>
      <c r="AF62" s="30"/>
      <c r="AG62" s="29"/>
    </row>
    <row r="63" spans="1:33" ht="16.5" x14ac:dyDescent="0.3">
      <c r="A63" s="54">
        <f>COUNT(A$16:$A62)+1</f>
        <v>47</v>
      </c>
      <c r="B63" s="122" t="s">
        <v>201</v>
      </c>
      <c r="C63" s="131"/>
      <c r="D63" s="38"/>
      <c r="E63" s="38"/>
      <c r="F63" s="38"/>
      <c r="G63" s="37"/>
      <c r="H63" s="36"/>
      <c r="I63" s="35"/>
      <c r="J63" s="34"/>
      <c r="K63" s="33"/>
      <c r="L63" s="33"/>
      <c r="M63" s="33"/>
      <c r="N63" s="33"/>
      <c r="O63" s="33"/>
      <c r="P63" s="33"/>
      <c r="Q63" s="29"/>
      <c r="R63" s="123"/>
      <c r="S63" s="28"/>
      <c r="T63" s="27"/>
      <c r="U63" s="26"/>
      <c r="V63" s="31"/>
      <c r="W63" s="30"/>
      <c r="X63" s="30"/>
      <c r="Y63" s="29"/>
      <c r="Z63" s="31"/>
      <c r="AA63" s="30"/>
      <c r="AB63" s="30"/>
      <c r="AC63" s="29"/>
      <c r="AD63" s="31"/>
      <c r="AE63" s="30"/>
      <c r="AF63" s="30"/>
      <c r="AG63" s="29"/>
    </row>
    <row r="64" spans="1:33" ht="16.5" x14ac:dyDescent="0.3">
      <c r="A64" s="54">
        <f>COUNT(A$16:$A63)+1</f>
        <v>48</v>
      </c>
      <c r="B64" s="122" t="s">
        <v>174</v>
      </c>
      <c r="C64" s="131"/>
      <c r="D64" s="38"/>
      <c r="E64" s="38"/>
      <c r="F64" s="38"/>
      <c r="G64" s="37"/>
      <c r="H64" s="36"/>
      <c r="I64" s="35"/>
      <c r="J64" s="34"/>
      <c r="K64" s="33"/>
      <c r="L64" s="33"/>
      <c r="M64" s="33"/>
      <c r="N64" s="33"/>
      <c r="O64" s="33"/>
      <c r="P64" s="33"/>
      <c r="Q64" s="29"/>
      <c r="R64" s="123"/>
      <c r="S64" s="28" t="str">
        <f>IF(COUNTIF(Y64:AG64,"I")=0,"",COUNTIF(Y64:AG64,"I"))</f>
        <v/>
      </c>
      <c r="T64" s="27" t="str">
        <f>IF(COUNTIF(Y64:AG64,"N")=0,"",COUNTIF(Y64:AG64,"N"))</f>
        <v/>
      </c>
      <c r="U64" s="26" t="str">
        <f>IFERROR(S64/SUM(S64+T64)%,"")</f>
        <v/>
      </c>
      <c r="V64" s="31"/>
      <c r="W64" s="30"/>
      <c r="X64" s="30"/>
      <c r="Y64" s="29"/>
      <c r="Z64" s="31"/>
      <c r="AA64" s="30"/>
      <c r="AB64" s="30"/>
      <c r="AC64" s="29"/>
      <c r="AD64" s="31"/>
      <c r="AE64" s="30"/>
      <c r="AF64" s="30"/>
      <c r="AG64" s="29"/>
    </row>
    <row r="65" spans="1:33" ht="16.5" x14ac:dyDescent="0.3">
      <c r="A65" s="54">
        <f>COUNT(A$16:$A64)+1</f>
        <v>49</v>
      </c>
      <c r="B65" s="122" t="s">
        <v>211</v>
      </c>
      <c r="C65" s="131"/>
      <c r="D65" s="38"/>
      <c r="E65" s="38"/>
      <c r="F65" s="38"/>
      <c r="G65" s="37"/>
      <c r="H65" s="36"/>
      <c r="I65" s="35"/>
      <c r="J65" s="34"/>
      <c r="K65" s="33"/>
      <c r="L65" s="33"/>
      <c r="M65" s="33"/>
      <c r="N65" s="33"/>
      <c r="O65" s="33"/>
      <c r="P65" s="33"/>
      <c r="Q65" s="29"/>
      <c r="R65" s="123"/>
      <c r="S65" s="28"/>
      <c r="T65" s="27"/>
      <c r="U65" s="26"/>
      <c r="V65" s="31"/>
      <c r="W65" s="30"/>
      <c r="X65" s="30"/>
      <c r="Y65" s="29"/>
      <c r="Z65" s="31"/>
      <c r="AA65" s="30"/>
      <c r="AB65" s="30"/>
      <c r="AC65" s="29"/>
      <c r="AD65" s="31"/>
      <c r="AE65" s="30"/>
      <c r="AF65" s="30"/>
      <c r="AG65" s="29"/>
    </row>
    <row r="66" spans="1:33" ht="16.5" x14ac:dyDescent="0.3">
      <c r="A66" s="54">
        <f>COUNT(A$16:$A65)+1</f>
        <v>50</v>
      </c>
      <c r="B66" s="122" t="s">
        <v>175</v>
      </c>
      <c r="C66" s="131"/>
      <c r="D66" s="38"/>
      <c r="E66" s="38"/>
      <c r="F66" s="38"/>
      <c r="G66" s="37"/>
      <c r="H66" s="36"/>
      <c r="I66" s="35"/>
      <c r="J66" s="34"/>
      <c r="K66" s="33"/>
      <c r="L66" s="33"/>
      <c r="M66" s="33"/>
      <c r="N66" s="33"/>
      <c r="O66" s="33"/>
      <c r="P66" s="33"/>
      <c r="Q66" s="29"/>
      <c r="R66" s="123"/>
      <c r="S66" s="28" t="str">
        <f>IF(COUNTIF(Y66:AG66,"I")=0,"",COUNTIF(Y66:AG66,"I"))</f>
        <v/>
      </c>
      <c r="T66" s="27" t="str">
        <f>IF(COUNTIF(Y66:AG66,"N")=0,"",COUNTIF(Y66:AG66,"N"))</f>
        <v/>
      </c>
      <c r="U66" s="26" t="str">
        <f>IFERROR(S66/SUM(S66+T66)%,"")</f>
        <v/>
      </c>
      <c r="V66" s="31"/>
      <c r="W66" s="30"/>
      <c r="X66" s="30"/>
      <c r="Y66" s="29"/>
      <c r="Z66" s="31"/>
      <c r="AA66" s="30"/>
      <c r="AB66" s="30"/>
      <c r="AC66" s="29"/>
      <c r="AD66" s="31"/>
      <c r="AE66" s="30"/>
      <c r="AF66" s="30"/>
      <c r="AG66" s="29"/>
    </row>
    <row r="67" spans="1:33" ht="16.5" x14ac:dyDescent="0.3">
      <c r="A67" s="54">
        <f>COUNT(A$16:$A66)+1</f>
        <v>51</v>
      </c>
      <c r="B67" s="122" t="s">
        <v>202</v>
      </c>
      <c r="C67" s="131"/>
      <c r="D67" s="38"/>
      <c r="E67" s="38"/>
      <c r="F67" s="38"/>
      <c r="G67" s="37"/>
      <c r="H67" s="36"/>
      <c r="I67" s="35"/>
      <c r="J67" s="34"/>
      <c r="K67" s="33"/>
      <c r="L67" s="33"/>
      <c r="M67" s="33"/>
      <c r="N67" s="33"/>
      <c r="O67" s="33"/>
      <c r="P67" s="33"/>
      <c r="Q67" s="29"/>
      <c r="R67" s="120"/>
      <c r="S67" s="28" t="str">
        <f>IF(COUNTIF(Y67:AG67,"I")=0,"",COUNTIF(Y67:AG67,"I"))</f>
        <v/>
      </c>
      <c r="T67" s="27" t="str">
        <f>IF(COUNTIF(Y67:AG67,"N")=0,"",COUNTIF(Y67:AG67,"N"))</f>
        <v/>
      </c>
      <c r="U67" s="26" t="str">
        <f>IFERROR(S67/SUM(S67+T67)%,"")</f>
        <v/>
      </c>
      <c r="V67" s="31"/>
      <c r="W67" s="30"/>
      <c r="X67" s="30"/>
      <c r="Y67" s="29"/>
      <c r="Z67" s="31"/>
      <c r="AA67" s="30"/>
      <c r="AB67" s="30"/>
      <c r="AC67" s="29"/>
      <c r="AD67" s="31"/>
      <c r="AE67" s="30"/>
      <c r="AF67" s="30"/>
      <c r="AG67" s="29"/>
    </row>
    <row r="68" spans="1:33" ht="16.5" x14ac:dyDescent="0.3">
      <c r="A68" s="54">
        <f>COUNT(A$16:$A67)+1</f>
        <v>52</v>
      </c>
      <c r="B68" s="122" t="s">
        <v>212</v>
      </c>
      <c r="C68" s="131"/>
      <c r="D68" s="38"/>
      <c r="E68" s="38"/>
      <c r="F68" s="38"/>
      <c r="G68" s="37"/>
      <c r="H68" s="36"/>
      <c r="I68" s="35"/>
      <c r="J68" s="34"/>
      <c r="K68" s="33"/>
      <c r="L68" s="33"/>
      <c r="M68" s="33"/>
      <c r="N68" s="33"/>
      <c r="O68" s="33"/>
      <c r="P68" s="33"/>
      <c r="Q68" s="29"/>
      <c r="R68" s="120"/>
      <c r="S68" s="28"/>
      <c r="T68" s="27"/>
      <c r="U68" s="26"/>
      <c r="V68" s="31"/>
      <c r="W68" s="30"/>
      <c r="X68" s="30"/>
      <c r="Y68" s="29"/>
      <c r="Z68" s="31"/>
      <c r="AA68" s="30"/>
      <c r="AB68" s="30"/>
      <c r="AC68" s="29"/>
      <c r="AD68" s="31"/>
      <c r="AE68" s="30"/>
      <c r="AF68" s="30"/>
      <c r="AG68" s="29"/>
    </row>
    <row r="69" spans="1:33" ht="16.5" x14ac:dyDescent="0.3">
      <c r="A69" s="54">
        <f>COUNT(A$16:$A68)+1</f>
        <v>53</v>
      </c>
      <c r="B69" s="156" t="s">
        <v>208</v>
      </c>
      <c r="C69" s="131"/>
      <c r="D69" s="38"/>
      <c r="E69" s="38"/>
      <c r="F69" s="38"/>
      <c r="G69" s="37"/>
      <c r="H69" s="36"/>
      <c r="I69" s="35"/>
      <c r="J69" s="34"/>
      <c r="K69" s="33"/>
      <c r="L69" s="33"/>
      <c r="M69" s="33"/>
      <c r="N69" s="33"/>
      <c r="O69" s="33"/>
      <c r="P69" s="33"/>
      <c r="Q69" s="29"/>
      <c r="R69" s="120"/>
      <c r="S69" s="28" t="str">
        <f>IF(COUNTIF(Y69:AG69,"I")=0,"",COUNTIF(Y69:AG69,"I"))</f>
        <v/>
      </c>
      <c r="T69" s="27" t="str">
        <f>IF(COUNTIF(Y69:AG69,"N")=0,"",COUNTIF(Y69:AG69,"N"))</f>
        <v/>
      </c>
      <c r="U69" s="26" t="str">
        <f>IFERROR(S69/SUM(S69+T69)%,"")</f>
        <v/>
      </c>
      <c r="V69" s="31"/>
      <c r="W69" s="30"/>
      <c r="X69" s="30"/>
      <c r="Y69" s="29"/>
      <c r="Z69" s="31"/>
      <c r="AA69" s="30"/>
      <c r="AB69" s="30"/>
      <c r="AC69" s="29"/>
      <c r="AD69" s="31"/>
      <c r="AE69" s="30"/>
      <c r="AF69" s="30"/>
      <c r="AG69" s="29"/>
    </row>
    <row r="70" spans="1:33" ht="16.5" x14ac:dyDescent="0.3">
      <c r="A70" s="54">
        <f>COUNT(A$16:$A69)+1</f>
        <v>54</v>
      </c>
      <c r="B70" s="156"/>
      <c r="C70" s="131"/>
      <c r="D70" s="51"/>
      <c r="E70" s="50"/>
      <c r="F70" s="50"/>
      <c r="G70" s="37"/>
      <c r="H70" s="36"/>
      <c r="I70" s="35"/>
      <c r="J70" s="34"/>
      <c r="K70" s="33"/>
      <c r="L70" s="33"/>
      <c r="M70" s="33"/>
      <c r="N70" s="33"/>
      <c r="O70" s="33"/>
      <c r="P70" s="33"/>
      <c r="Q70" s="29"/>
      <c r="R70" s="120"/>
      <c r="S70" s="28" t="str">
        <f>IF(COUNTIF(Y70:AG70,"I")=0,"",COUNTIF(Y70:AG70,"I"))</f>
        <v/>
      </c>
      <c r="T70" s="27" t="str">
        <f>IF(COUNTIF(Y70:AG70,"N")=0,"",COUNTIF(Y70:AG70,"N"))</f>
        <v/>
      </c>
      <c r="U70" s="26" t="str">
        <f>IFERROR(S70/SUM(S70+T70)%,"")</f>
        <v/>
      </c>
      <c r="V70" s="31"/>
      <c r="W70" s="30"/>
      <c r="X70" s="30"/>
      <c r="Y70" s="29"/>
      <c r="Z70" s="31"/>
      <c r="AA70" s="30"/>
      <c r="AB70" s="30"/>
      <c r="AC70" s="29"/>
      <c r="AD70" s="31"/>
      <c r="AE70" s="30"/>
      <c r="AF70" s="30"/>
      <c r="AG70" s="29"/>
    </row>
    <row r="71" spans="1:33" ht="16.5" x14ac:dyDescent="0.3">
      <c r="A71" s="54">
        <f>COUNT(A$16:$A70)+1</f>
        <v>55</v>
      </c>
      <c r="B71" s="158" t="s">
        <v>15</v>
      </c>
      <c r="C71" s="133"/>
      <c r="D71" s="47"/>
      <c r="E71" s="41"/>
      <c r="F71" s="41"/>
      <c r="G71" s="46"/>
      <c r="H71" s="45"/>
      <c r="I71" s="44"/>
      <c r="J71" s="42"/>
      <c r="K71" s="41"/>
      <c r="L71" s="41"/>
      <c r="M71" s="41"/>
      <c r="N71" s="41"/>
      <c r="O71" s="41"/>
      <c r="P71" s="41"/>
      <c r="Q71" s="40"/>
      <c r="R71" s="121"/>
      <c r="S71" s="42"/>
      <c r="T71" s="41"/>
      <c r="U71" s="40"/>
      <c r="V71" s="31"/>
      <c r="W71" s="30"/>
      <c r="X71" s="30"/>
      <c r="Y71" s="40"/>
      <c r="Z71" s="31"/>
      <c r="AA71" s="30"/>
      <c r="AB71" s="30"/>
      <c r="AC71" s="40"/>
      <c r="AD71" s="31"/>
      <c r="AE71" s="30"/>
      <c r="AF71" s="30"/>
      <c r="AG71" s="40"/>
    </row>
    <row r="72" spans="1:33" ht="16.5" x14ac:dyDescent="0.3">
      <c r="A72" s="54">
        <f>COUNT(A$16:$A71)+1</f>
        <v>56</v>
      </c>
      <c r="B72" s="156"/>
      <c r="C72" s="131"/>
      <c r="D72" s="38"/>
      <c r="E72" s="38"/>
      <c r="F72" s="38"/>
      <c r="G72" s="37"/>
      <c r="H72" s="36"/>
      <c r="I72" s="35"/>
      <c r="J72" s="34"/>
      <c r="K72" s="33"/>
      <c r="L72" s="33"/>
      <c r="M72" s="33"/>
      <c r="N72" s="33"/>
      <c r="O72" s="33"/>
      <c r="P72" s="33"/>
      <c r="Q72" s="29"/>
      <c r="R72" s="124"/>
      <c r="S72" s="28" t="str">
        <f t="shared" ref="S72:S78" si="6">IF(COUNTIF(Y72:AG72,"I")=0,"",COUNTIF(Y72:AG72,"I"))</f>
        <v/>
      </c>
      <c r="T72" s="27" t="str">
        <f t="shared" ref="T72:T78" si="7">IF(COUNTIF(Y72:AG72,"N")=0,"",COUNTIF(Y72:AG72,"N"))</f>
        <v/>
      </c>
      <c r="U72" s="26" t="str">
        <f t="shared" ref="U72:U78" si="8">IFERROR(S72/SUM(S72+T72)%,"")</f>
        <v/>
      </c>
      <c r="V72" s="31"/>
      <c r="W72" s="30"/>
      <c r="X72" s="30"/>
      <c r="Y72" s="29"/>
      <c r="Z72" s="31"/>
      <c r="AA72" s="30"/>
      <c r="AB72" s="30"/>
      <c r="AC72" s="29"/>
      <c r="AD72" s="31"/>
      <c r="AE72" s="30"/>
      <c r="AF72" s="30"/>
      <c r="AG72" s="29"/>
    </row>
    <row r="73" spans="1:33" ht="16.5" x14ac:dyDescent="0.3">
      <c r="A73" s="54">
        <f>COUNT(A$16:$A72)+1</f>
        <v>57</v>
      </c>
      <c r="B73" s="156" t="s">
        <v>14</v>
      </c>
      <c r="C73" s="131"/>
      <c r="D73" s="38"/>
      <c r="E73" s="38"/>
      <c r="F73" s="38"/>
      <c r="G73" s="37"/>
      <c r="H73" s="36"/>
      <c r="I73" s="35"/>
      <c r="J73" s="34"/>
      <c r="K73" s="33"/>
      <c r="L73" s="33"/>
      <c r="M73" s="33"/>
      <c r="N73" s="33"/>
      <c r="O73" s="33"/>
      <c r="P73" s="33"/>
      <c r="Q73" s="29"/>
      <c r="R73" s="124"/>
      <c r="S73" s="28" t="str">
        <f t="shared" si="6"/>
        <v/>
      </c>
      <c r="T73" s="27" t="str">
        <f t="shared" si="7"/>
        <v/>
      </c>
      <c r="U73" s="26" t="str">
        <f t="shared" si="8"/>
        <v/>
      </c>
      <c r="V73" s="31"/>
      <c r="W73" s="30"/>
      <c r="X73" s="30"/>
      <c r="Y73" s="29"/>
      <c r="Z73" s="31"/>
      <c r="AA73" s="30"/>
      <c r="AB73" s="30"/>
      <c r="AC73" s="29"/>
      <c r="AD73" s="31"/>
      <c r="AE73" s="30"/>
      <c r="AF73" s="30"/>
      <c r="AG73" s="29"/>
    </row>
    <row r="74" spans="1:33" ht="16.5" x14ac:dyDescent="0.3">
      <c r="A74" s="54">
        <f>COUNT(A$16:$A73)+1</f>
        <v>58</v>
      </c>
      <c r="B74" s="156"/>
      <c r="C74" s="131"/>
      <c r="D74" s="38"/>
      <c r="E74" s="38"/>
      <c r="F74" s="38"/>
      <c r="G74" s="37"/>
      <c r="H74" s="36"/>
      <c r="I74" s="35"/>
      <c r="J74" s="34"/>
      <c r="K74" s="33"/>
      <c r="L74" s="33"/>
      <c r="M74" s="33"/>
      <c r="N74" s="33"/>
      <c r="O74" s="33"/>
      <c r="P74" s="33"/>
      <c r="Q74" s="29"/>
      <c r="R74" s="124"/>
      <c r="S74" s="28" t="str">
        <f t="shared" si="6"/>
        <v/>
      </c>
      <c r="T74" s="27" t="str">
        <f t="shared" si="7"/>
        <v/>
      </c>
      <c r="U74" s="26" t="str">
        <f t="shared" si="8"/>
        <v/>
      </c>
      <c r="V74" s="31"/>
      <c r="W74" s="30"/>
      <c r="X74" s="30"/>
      <c r="Y74" s="29"/>
      <c r="Z74" s="31"/>
      <c r="AA74" s="30"/>
      <c r="AB74" s="30"/>
      <c r="AC74" s="29"/>
      <c r="AD74" s="31"/>
      <c r="AE74" s="30"/>
      <c r="AF74" s="30"/>
      <c r="AG74" s="29"/>
    </row>
    <row r="75" spans="1:33" ht="16.5" x14ac:dyDescent="0.3">
      <c r="A75" s="54">
        <f>COUNT(A$16:$A74)+1</f>
        <v>59</v>
      </c>
      <c r="B75" s="156" t="s">
        <v>14</v>
      </c>
      <c r="C75" s="131"/>
      <c r="D75" s="38"/>
      <c r="E75" s="38"/>
      <c r="F75" s="38"/>
      <c r="G75" s="37"/>
      <c r="H75" s="36"/>
      <c r="I75" s="35"/>
      <c r="J75" s="34"/>
      <c r="K75" s="33"/>
      <c r="L75" s="33"/>
      <c r="M75" s="33"/>
      <c r="N75" s="33"/>
      <c r="O75" s="33"/>
      <c r="P75" s="33"/>
      <c r="Q75" s="29"/>
      <c r="R75" s="124"/>
      <c r="S75" s="28" t="str">
        <f t="shared" si="6"/>
        <v/>
      </c>
      <c r="T75" s="27" t="str">
        <f t="shared" si="7"/>
        <v/>
      </c>
      <c r="U75" s="26" t="str">
        <f t="shared" si="8"/>
        <v/>
      </c>
      <c r="V75" s="31"/>
      <c r="W75" s="30"/>
      <c r="X75" s="30"/>
      <c r="Y75" s="29"/>
      <c r="Z75" s="31"/>
      <c r="AA75" s="30"/>
      <c r="AB75" s="30"/>
      <c r="AC75" s="29"/>
      <c r="AD75" s="31"/>
      <c r="AE75" s="30"/>
      <c r="AF75" s="30"/>
      <c r="AG75" s="29"/>
    </row>
    <row r="76" spans="1:33" ht="16.5" x14ac:dyDescent="0.3">
      <c r="A76" s="54">
        <f>COUNT(A$16:$A75)+1</f>
        <v>60</v>
      </c>
      <c r="B76" s="156"/>
      <c r="C76" s="131"/>
      <c r="D76" s="38"/>
      <c r="E76" s="38"/>
      <c r="F76" s="38"/>
      <c r="G76" s="37"/>
      <c r="H76" s="36"/>
      <c r="I76" s="35"/>
      <c r="J76" s="34"/>
      <c r="K76" s="33"/>
      <c r="L76" s="33"/>
      <c r="M76" s="33"/>
      <c r="N76" s="33"/>
      <c r="O76" s="33"/>
      <c r="P76" s="33"/>
      <c r="Q76" s="29"/>
      <c r="R76" s="124"/>
      <c r="S76" s="28" t="str">
        <f t="shared" si="6"/>
        <v/>
      </c>
      <c r="T76" s="27" t="str">
        <f t="shared" si="7"/>
        <v/>
      </c>
      <c r="U76" s="26" t="str">
        <f t="shared" si="8"/>
        <v/>
      </c>
      <c r="V76" s="31"/>
      <c r="W76" s="30"/>
      <c r="X76" s="30"/>
      <c r="Y76" s="29"/>
      <c r="Z76" s="31"/>
      <c r="AA76" s="30"/>
      <c r="AB76" s="30"/>
      <c r="AC76" s="29"/>
      <c r="AD76" s="31"/>
      <c r="AE76" s="30"/>
      <c r="AF76" s="30"/>
      <c r="AG76" s="29"/>
    </row>
    <row r="77" spans="1:33" ht="16.5" x14ac:dyDescent="0.3">
      <c r="A77" s="54">
        <f>COUNT(A$16:$A76)+1</f>
        <v>61</v>
      </c>
      <c r="B77" s="159" t="s">
        <v>14</v>
      </c>
      <c r="C77" s="131"/>
      <c r="D77" s="38"/>
      <c r="E77" s="38"/>
      <c r="F77" s="38"/>
      <c r="G77" s="37"/>
      <c r="H77" s="36"/>
      <c r="I77" s="35"/>
      <c r="J77" s="34"/>
      <c r="K77" s="33"/>
      <c r="L77" s="33"/>
      <c r="M77" s="33"/>
      <c r="N77" s="33"/>
      <c r="O77" s="33"/>
      <c r="P77" s="33"/>
      <c r="Q77" s="29"/>
      <c r="R77" s="124"/>
      <c r="S77" s="28" t="str">
        <f t="shared" si="6"/>
        <v/>
      </c>
      <c r="T77" s="27" t="str">
        <f t="shared" si="7"/>
        <v/>
      </c>
      <c r="U77" s="26" t="str">
        <f t="shared" si="8"/>
        <v/>
      </c>
      <c r="V77" s="31"/>
      <c r="W77" s="30"/>
      <c r="X77" s="30"/>
      <c r="Y77" s="29"/>
      <c r="Z77" s="31"/>
      <c r="AA77" s="30"/>
      <c r="AB77" s="30"/>
      <c r="AC77" s="29"/>
      <c r="AD77" s="31"/>
      <c r="AE77" s="30"/>
      <c r="AF77" s="30"/>
      <c r="AG77" s="29"/>
    </row>
    <row r="78" spans="1:33" ht="17.25" thickBot="1" x14ac:dyDescent="0.35">
      <c r="A78" s="182">
        <f>COUNT(A$16:$A77)+1</f>
        <v>62</v>
      </c>
      <c r="B78" s="160"/>
      <c r="C78" s="134"/>
      <c r="D78" s="24"/>
      <c r="E78" s="24"/>
      <c r="F78" s="24"/>
      <c r="G78" s="23"/>
      <c r="H78" s="22"/>
      <c r="I78" s="21"/>
      <c r="J78" s="20"/>
      <c r="K78" s="19"/>
      <c r="L78" s="19"/>
      <c r="M78" s="19"/>
      <c r="N78" s="19"/>
      <c r="O78" s="19"/>
      <c r="P78" s="19"/>
      <c r="Q78" s="15"/>
      <c r="R78" s="125"/>
      <c r="S78" s="14" t="str">
        <f t="shared" si="6"/>
        <v/>
      </c>
      <c r="T78" s="13" t="str">
        <f t="shared" si="7"/>
        <v/>
      </c>
      <c r="U78" s="12" t="str">
        <f t="shared" si="8"/>
        <v/>
      </c>
      <c r="V78" s="17"/>
      <c r="W78" s="16"/>
      <c r="X78" s="16"/>
      <c r="Y78" s="15"/>
      <c r="Z78" s="17"/>
      <c r="AA78" s="16"/>
      <c r="AB78" s="16"/>
      <c r="AC78" s="15"/>
      <c r="AD78" s="17"/>
      <c r="AE78" s="16"/>
      <c r="AF78" s="16"/>
      <c r="AG78" s="15"/>
    </row>
    <row r="79" spans="1:33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119"/>
      <c r="S79" s="119"/>
      <c r="T79" s="119"/>
      <c r="U79" s="119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spans="1:33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119"/>
      <c r="S80" s="119"/>
      <c r="T80" s="119"/>
      <c r="U80" s="119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</row>
    <row r="81" spans="1:33" ht="18" x14ac:dyDescent="0.25">
      <c r="A81" s="6" t="s">
        <v>10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126"/>
      <c r="S81" s="126"/>
      <c r="T81" s="126"/>
      <c r="U81" s="126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</row>
    <row r="82" spans="1:33" ht="18" x14ac:dyDescent="0.25">
      <c r="A82" s="11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27"/>
      <c r="S82" s="127"/>
      <c r="T82" s="127"/>
      <c r="U82" s="127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</row>
    <row r="83" spans="1:33" ht="18" x14ac:dyDescent="0.25">
      <c r="A83" s="9" t="s">
        <v>9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126"/>
      <c r="S83" s="126"/>
      <c r="T83" s="126"/>
      <c r="U83" s="126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</row>
    <row r="84" spans="1:33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128"/>
      <c r="S84" s="128"/>
      <c r="T84" s="128"/>
      <c r="U84" s="128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</row>
    <row r="85" spans="1:33" x14ac:dyDescent="0.2">
      <c r="A85" s="6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119"/>
      <c r="S85" s="119"/>
      <c r="T85" s="119"/>
      <c r="U85" s="119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</row>
    <row r="86" spans="1:33" ht="15.7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129"/>
      <c r="S86" s="129"/>
      <c r="T86" s="129"/>
      <c r="U86" s="129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</row>
    <row r="87" spans="1:33" x14ac:dyDescent="0.2">
      <c r="B87" s="2" t="s">
        <v>215</v>
      </c>
      <c r="C87" s="2"/>
      <c r="D87" s="2"/>
      <c r="E87" s="3"/>
    </row>
    <row r="88" spans="1:33" x14ac:dyDescent="0.2">
      <c r="B88" s="2" t="s">
        <v>8</v>
      </c>
      <c r="C88" s="2"/>
      <c r="D88" s="2"/>
      <c r="E88" s="3"/>
    </row>
    <row r="89" spans="1:33" x14ac:dyDescent="0.2">
      <c r="B89" s="3" t="s">
        <v>7</v>
      </c>
      <c r="C89" s="3"/>
      <c r="D89" s="3"/>
      <c r="E89" s="3"/>
    </row>
    <row r="90" spans="1:33" x14ac:dyDescent="0.2">
      <c r="B90" s="2" t="s">
        <v>6</v>
      </c>
      <c r="C90" s="2"/>
      <c r="D90" s="2"/>
      <c r="E90" s="3"/>
    </row>
    <row r="91" spans="1:33" x14ac:dyDescent="0.2">
      <c r="B91" s="3" t="s">
        <v>5</v>
      </c>
      <c r="C91" s="3"/>
      <c r="D91" s="3"/>
      <c r="E91" s="3"/>
    </row>
    <row r="92" spans="1:33" x14ac:dyDescent="0.2">
      <c r="B92" s="3" t="s">
        <v>4</v>
      </c>
      <c r="C92" s="3"/>
      <c r="D92" s="3"/>
      <c r="E92" s="3"/>
    </row>
    <row r="93" spans="1:33" x14ac:dyDescent="0.2">
      <c r="B93" s="2" t="s">
        <v>3</v>
      </c>
      <c r="C93" s="2"/>
      <c r="D93" s="2"/>
      <c r="E93" s="3"/>
    </row>
    <row r="94" spans="1:33" x14ac:dyDescent="0.2">
      <c r="B94" s="3" t="s">
        <v>2</v>
      </c>
      <c r="C94" s="3"/>
      <c r="D94" s="3"/>
      <c r="E94" s="3"/>
    </row>
    <row r="95" spans="1:33" x14ac:dyDescent="0.2">
      <c r="B95" s="2" t="s">
        <v>1</v>
      </c>
      <c r="C95" s="2"/>
      <c r="D95" s="2"/>
      <c r="E95" s="3"/>
    </row>
    <row r="96" spans="1:33" x14ac:dyDescent="0.2">
      <c r="B96" s="2" t="s">
        <v>0</v>
      </c>
      <c r="C96" s="2"/>
    </row>
  </sheetData>
  <mergeCells count="7">
    <mergeCell ref="AD11:AE11"/>
    <mergeCell ref="V11:W11"/>
    <mergeCell ref="Z11:AA11"/>
    <mergeCell ref="J11:N15"/>
    <mergeCell ref="O11:O15"/>
    <mergeCell ref="P11:P15"/>
    <mergeCell ref="Q11:Q15"/>
  </mergeCells>
  <dataValidations count="9">
    <dataValidation type="list" allowBlank="1" showInputMessage="1" showErrorMessage="1" sqref="P72:P78 P18:P26 P28:P70" xr:uid="{00000000-0002-0000-0400-000000000000}">
      <formula1>$AM$1:$AO$1</formula1>
    </dataValidation>
    <dataValidation type="list" allowBlank="1" showInputMessage="1" showErrorMessage="1" sqref="J18:J26 J28:J70 J72:J78" xr:uid="{00000000-0002-0000-0400-000001000000}">
      <formula1>$J$16</formula1>
    </dataValidation>
    <dataValidation type="list" allowBlank="1" showInputMessage="1" showErrorMessage="1" sqref="K72:K78 K28:K70 K18:K26" xr:uid="{00000000-0002-0000-0400-000002000000}">
      <formula1>$K$16</formula1>
    </dataValidation>
    <dataValidation type="list" allowBlank="1" showInputMessage="1" showErrorMessage="1" sqref="L18:L26 L28:L70 L72:L78" xr:uid="{00000000-0002-0000-0400-000003000000}">
      <formula1>$L$16</formula1>
    </dataValidation>
    <dataValidation type="list" allowBlank="1" showInputMessage="1" showErrorMessage="1" sqref="M18:M26 M28:M70 M72:M78" xr:uid="{00000000-0002-0000-0400-000004000000}">
      <formula1>$M$16</formula1>
    </dataValidation>
    <dataValidation type="list" allowBlank="1" showInputMessage="1" showErrorMessage="1" sqref="N72:N78 N28:N70 N18:N26" xr:uid="{00000000-0002-0000-0400-000005000000}">
      <formula1>$N$16</formula1>
    </dataValidation>
    <dataValidation type="list" allowBlank="1" showInputMessage="1" showErrorMessage="1" sqref="AG72:AG78 Q72:Q78 Y72:Y78 AC18:AC26 Y18:Y26 AG18:AG26 O18:O26 O72:O78 AC72:AC78 Q18:Q26 O28:O70 AG28:AG70 AC28:AC70 Y28:Y70 Q28:Q70" xr:uid="{00000000-0002-0000-0400-000006000000}">
      <formula1>$AP$1:$AR$1</formula1>
    </dataValidation>
    <dataValidation type="list" allowBlank="1" showInputMessage="1" showErrorMessage="1" sqref="I72:I78 I18:I26 I28:I70" xr:uid="{00000000-0002-0000-0400-000007000000}">
      <formula1>$AS$1:$AS$43</formula1>
    </dataValidation>
    <dataValidation type="list" allowBlank="1" showInputMessage="1" showErrorMessage="1" sqref="C18:C26 C28:C70 C72:C78" xr:uid="{00000000-0002-0000-0400-000008000000}">
      <formula1>$AW$1:$AW$14</formula1>
    </dataValidation>
  </dataValidations>
  <hyperlinks>
    <hyperlink ref="R8" r:id="rId1" xr:uid="{00000000-0004-0000-0400-000000000000}"/>
    <hyperlink ref="AH1" location="TARTALOM!A1" display=" &lt; Tartalom" xr:uid="{00000000-0004-0000-0400-000001000000}"/>
    <hyperlink ref="G1" location="TARTALOM!A1" display=" &lt; Tartalom" xr:uid="{00000000-0004-0000-0400-000002000000}"/>
  </hyperlinks>
  <pageMargins left="0.70866141732283472" right="0.70866141732283472" top="0.70866141732283472" bottom="0.70866141732283472" header="0.51181102362204722" footer="0.51181102362204722"/>
  <pageSetup paperSize="9" scale="64" orientation="portrait" r:id="rId2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8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W76"/>
  <sheetViews>
    <sheetView showGridLines="0" zoomScaleNormal="100" workbookViewId="0"/>
  </sheetViews>
  <sheetFormatPr defaultRowHeight="12.75" x14ac:dyDescent="0.2"/>
  <cols>
    <col min="1" max="1" width="6.375" style="1" customWidth="1"/>
    <col min="2" max="2" width="40" style="1" customWidth="1"/>
    <col min="3" max="3" width="13.625" style="1" customWidth="1"/>
    <col min="4" max="4" width="13.5" style="1" customWidth="1"/>
    <col min="5" max="6" width="15.25" style="1" customWidth="1"/>
    <col min="7" max="8" width="8.75" style="1" customWidth="1"/>
    <col min="9" max="9" width="10.875" style="1" customWidth="1"/>
    <col min="10" max="10" width="4.75" style="1" customWidth="1"/>
    <col min="11" max="14" width="3.625" style="1" customWidth="1"/>
    <col min="15" max="15" width="9.875" style="1" customWidth="1"/>
    <col min="16" max="17" width="10.875" style="1" customWidth="1"/>
    <col min="18" max="18" width="15.25" style="1" customWidth="1"/>
    <col min="19" max="21" width="10.875" style="1" customWidth="1"/>
    <col min="22" max="22" width="9.25" style="1" customWidth="1"/>
    <col min="23" max="23" width="21.5" style="1" customWidth="1"/>
    <col min="24" max="24" width="3.375" style="1" customWidth="1"/>
    <col min="25" max="25" width="10.875" style="1" customWidth="1"/>
    <col min="26" max="26" width="9.25" style="1" customWidth="1"/>
    <col min="27" max="27" width="21.5" style="1" customWidth="1"/>
    <col min="28" max="28" width="3.375" style="1" customWidth="1"/>
    <col min="29" max="29" width="10.875" style="1" customWidth="1"/>
    <col min="30" max="30" width="9.25" style="1" customWidth="1"/>
    <col min="31" max="31" width="21.5" style="1" customWidth="1"/>
    <col min="32" max="32" width="3.375" style="1" customWidth="1"/>
    <col min="33" max="33" width="10.875" style="1" customWidth="1"/>
    <col min="34" max="34" width="8.875" style="1" bestFit="1" customWidth="1"/>
    <col min="35" max="35" width="9" style="1"/>
    <col min="36" max="36" width="8.5" style="1" customWidth="1"/>
    <col min="37" max="16384" width="9" style="1"/>
  </cols>
  <sheetData>
    <row r="1" spans="1:49" ht="16.5" x14ac:dyDescent="0.3">
      <c r="A1" s="107" t="s">
        <v>276</v>
      </c>
      <c r="B1" s="93"/>
      <c r="C1" s="93"/>
      <c r="D1" s="93"/>
      <c r="E1" s="93"/>
      <c r="F1" s="93"/>
      <c r="G1" s="205" t="s">
        <v>129</v>
      </c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109" t="s">
        <v>129</v>
      </c>
      <c r="AK1" s="108" t="s">
        <v>128</v>
      </c>
      <c r="AL1" s="108" t="s">
        <v>26</v>
      </c>
      <c r="AM1" s="108" t="s">
        <v>17</v>
      </c>
      <c r="AN1" s="108" t="s">
        <v>26</v>
      </c>
      <c r="AO1" s="108" t="s">
        <v>29</v>
      </c>
      <c r="AP1" s="108" t="s">
        <v>16</v>
      </c>
      <c r="AQ1" s="108" t="s">
        <v>11</v>
      </c>
      <c r="AR1" s="108" t="s">
        <v>49</v>
      </c>
      <c r="AS1" s="1" t="s">
        <v>127</v>
      </c>
      <c r="AV1" s="1" t="s">
        <v>126</v>
      </c>
      <c r="AW1" s="1" t="s">
        <v>30</v>
      </c>
    </row>
    <row r="2" spans="1:49" ht="14.25" customHeight="1" x14ac:dyDescent="0.3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106"/>
      <c r="AS2" s="1" t="s">
        <v>30</v>
      </c>
      <c r="AV2" s="1" t="s">
        <v>125</v>
      </c>
      <c r="AW2" s="1" t="s">
        <v>56</v>
      </c>
    </row>
    <row r="3" spans="1:49" ht="16.5" x14ac:dyDescent="0.3">
      <c r="A3" s="107" t="s">
        <v>210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106"/>
      <c r="AS3" s="1" t="s">
        <v>41</v>
      </c>
      <c r="AV3" s="1" t="s">
        <v>123</v>
      </c>
      <c r="AW3" s="1" t="s">
        <v>38</v>
      </c>
    </row>
    <row r="4" spans="1:49" ht="18" customHeight="1" thickBot="1" x14ac:dyDescent="0.25">
      <c r="A4" s="145" t="str">
        <f>CONCATENATE("Ügyfél:   ",Alapa!$C$17)</f>
        <v xml:space="preserve">Ügyfél:   </v>
      </c>
      <c r="B4" s="146"/>
      <c r="C4" s="100" t="s">
        <v>122</v>
      </c>
      <c r="D4" s="105"/>
      <c r="E4" s="103"/>
      <c r="F4" s="102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S4" s="1" t="s">
        <v>124</v>
      </c>
      <c r="AV4" s="1" t="s">
        <v>121</v>
      </c>
      <c r="AW4" s="1" t="s">
        <v>22</v>
      </c>
    </row>
    <row r="5" spans="1:49" ht="15.75" customHeight="1" thickBot="1" x14ac:dyDescent="0.35">
      <c r="A5" s="145" t="str">
        <f>CONCATENATE("Fordulónap: ",Alapa!$C$12)</f>
        <v xml:space="preserve">Fordulónap: </v>
      </c>
      <c r="B5" s="146"/>
      <c r="C5" s="100" t="s">
        <v>120</v>
      </c>
      <c r="D5" s="98" t="e">
        <f>VLOOKUP(AI5,Alapa!$G$2:$H$22,2)</f>
        <v>#N/A</v>
      </c>
      <c r="E5" s="98" t="s">
        <v>119</v>
      </c>
      <c r="F5" s="144" t="str">
        <f>IF(Alapa!$N$2=0," ",Alapa!$N$2)</f>
        <v xml:space="preserve"> 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6" t="s">
        <v>118</v>
      </c>
      <c r="AI5" s="95">
        <v>1</v>
      </c>
      <c r="AS5" s="1" t="s">
        <v>12</v>
      </c>
      <c r="AV5" s="1" t="s">
        <v>116</v>
      </c>
      <c r="AW5" s="1" t="s">
        <v>33</v>
      </c>
    </row>
    <row r="6" spans="1:49" ht="16.5" x14ac:dyDescent="0.3">
      <c r="A6" s="30"/>
      <c r="B6" s="30"/>
      <c r="C6" s="30"/>
      <c r="D6" s="30"/>
      <c r="E6" s="30"/>
      <c r="F6" s="30"/>
      <c r="G6" s="30"/>
      <c r="H6" s="30"/>
      <c r="I6" s="94"/>
      <c r="J6" s="30"/>
      <c r="K6" s="30"/>
      <c r="L6" s="30"/>
      <c r="M6" s="30"/>
      <c r="N6" s="30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S6" s="1" t="s">
        <v>117</v>
      </c>
      <c r="AV6" s="1" t="s">
        <v>114</v>
      </c>
      <c r="AW6" s="1" t="s">
        <v>27</v>
      </c>
    </row>
    <row r="7" spans="1:49" x14ac:dyDescent="0.2">
      <c r="A7" s="92" t="s">
        <v>113</v>
      </c>
      <c r="B7" s="93" t="s">
        <v>256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S7" s="1" t="s">
        <v>115</v>
      </c>
      <c r="AV7" s="1" t="s">
        <v>111</v>
      </c>
      <c r="AW7" s="1" t="s">
        <v>168</v>
      </c>
    </row>
    <row r="8" spans="1:49" ht="15.75" x14ac:dyDescent="0.25">
      <c r="A8" s="92" t="s">
        <v>109</v>
      </c>
      <c r="B8" s="93" t="s">
        <v>257</v>
      </c>
      <c r="C8" s="93"/>
      <c r="D8" s="93"/>
      <c r="E8" s="93"/>
      <c r="F8" s="93"/>
      <c r="G8" s="93"/>
      <c r="H8" s="186" t="s">
        <v>261</v>
      </c>
      <c r="I8" s="93"/>
      <c r="J8" s="93"/>
      <c r="K8" s="93"/>
      <c r="L8" s="93"/>
      <c r="M8" s="93"/>
      <c r="N8" s="93"/>
      <c r="O8" s="93"/>
      <c r="P8" s="93"/>
      <c r="Q8" s="93"/>
      <c r="R8" s="185" t="s">
        <v>260</v>
      </c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S8" s="1" t="s">
        <v>112</v>
      </c>
      <c r="AV8" s="1" t="s">
        <v>107</v>
      </c>
      <c r="AW8" s="1" t="s">
        <v>110</v>
      </c>
    </row>
    <row r="9" spans="1:49" x14ac:dyDescent="0.2">
      <c r="A9" s="92" t="s">
        <v>105</v>
      </c>
      <c r="B9" s="5" t="s">
        <v>104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S9" s="1" t="s">
        <v>169</v>
      </c>
      <c r="AV9" s="1" t="s">
        <v>102</v>
      </c>
      <c r="AW9" s="1" t="s">
        <v>106</v>
      </c>
    </row>
    <row r="10" spans="1:49" ht="16.5" thickBot="1" x14ac:dyDescent="0.3">
      <c r="A10" s="91"/>
      <c r="B10" s="89"/>
      <c r="C10" s="147" t="s">
        <v>223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90"/>
      <c r="S10" s="93"/>
      <c r="T10" s="175" t="s">
        <v>259</v>
      </c>
      <c r="U10" s="89"/>
      <c r="V10" s="183" t="s">
        <v>258</v>
      </c>
      <c r="W10" s="89"/>
      <c r="X10" s="89"/>
      <c r="Y10" s="89"/>
      <c r="Z10" s="176" t="s">
        <v>255</v>
      </c>
      <c r="AA10" s="89"/>
      <c r="AB10" s="89"/>
      <c r="AC10" s="89"/>
      <c r="AD10" s="93"/>
      <c r="AE10" s="89"/>
      <c r="AF10" s="89"/>
      <c r="AG10" s="89"/>
      <c r="AS10" s="1" t="s">
        <v>224</v>
      </c>
      <c r="AV10" s="1" t="s">
        <v>99</v>
      </c>
      <c r="AW10" s="1" t="s">
        <v>247</v>
      </c>
    </row>
    <row r="11" spans="1:49" s="57" customFormat="1" ht="82.5" x14ac:dyDescent="0.2">
      <c r="A11" s="136"/>
      <c r="B11" s="162" t="s">
        <v>363</v>
      </c>
      <c r="C11" s="137"/>
      <c r="D11" s="139"/>
      <c r="E11" s="139" t="s">
        <v>98</v>
      </c>
      <c r="F11" s="139"/>
      <c r="G11" s="139"/>
      <c r="H11" s="140"/>
      <c r="I11" s="199" t="s">
        <v>97</v>
      </c>
      <c r="J11" s="340" t="s">
        <v>214</v>
      </c>
      <c r="K11" s="341"/>
      <c r="L11" s="341"/>
      <c r="M11" s="341"/>
      <c r="N11" s="341"/>
      <c r="O11" s="344" t="s">
        <v>96</v>
      </c>
      <c r="P11" s="341" t="s">
        <v>216</v>
      </c>
      <c r="Q11" s="346" t="s">
        <v>366</v>
      </c>
      <c r="R11" s="202" t="s">
        <v>95</v>
      </c>
      <c r="S11" s="87" t="s">
        <v>220</v>
      </c>
      <c r="T11" s="86" t="s">
        <v>221</v>
      </c>
      <c r="U11" s="85" t="s">
        <v>91</v>
      </c>
      <c r="V11" s="338" t="s">
        <v>94</v>
      </c>
      <c r="W11" s="339"/>
      <c r="X11" s="88"/>
      <c r="Y11" s="85" t="s">
        <v>92</v>
      </c>
      <c r="Z11" s="338" t="s">
        <v>93</v>
      </c>
      <c r="AA11" s="339"/>
      <c r="AB11" s="88"/>
      <c r="AC11" s="85" t="s">
        <v>92</v>
      </c>
      <c r="AD11" s="338" t="s">
        <v>254</v>
      </c>
      <c r="AE11" s="339"/>
      <c r="AF11" s="88"/>
      <c r="AG11" s="85" t="s">
        <v>92</v>
      </c>
      <c r="AS11" s="1" t="s">
        <v>229</v>
      </c>
      <c r="AV11" s="1" t="s">
        <v>89</v>
      </c>
      <c r="AW11" s="1" t="s">
        <v>248</v>
      </c>
    </row>
    <row r="12" spans="1:49" s="57" customFormat="1" ht="16.5" x14ac:dyDescent="0.2">
      <c r="A12" s="78" t="s">
        <v>365</v>
      </c>
      <c r="B12" s="138"/>
      <c r="C12" s="77"/>
      <c r="D12" s="76"/>
      <c r="E12" s="76"/>
      <c r="F12" s="76"/>
      <c r="G12" s="76"/>
      <c r="H12" s="76"/>
      <c r="I12" s="200"/>
      <c r="J12" s="342"/>
      <c r="K12" s="343"/>
      <c r="L12" s="343"/>
      <c r="M12" s="343"/>
      <c r="N12" s="343"/>
      <c r="O12" s="345"/>
      <c r="P12" s="343"/>
      <c r="Q12" s="347"/>
      <c r="R12" s="203"/>
      <c r="S12" s="166"/>
      <c r="T12" s="167"/>
      <c r="U12" s="168"/>
      <c r="V12" s="84" t="s">
        <v>88</v>
      </c>
      <c r="W12" s="83" t="s">
        <v>87</v>
      </c>
      <c r="X12" s="169"/>
      <c r="Y12" s="168" t="s">
        <v>75</v>
      </c>
      <c r="Z12" s="84" t="s">
        <v>88</v>
      </c>
      <c r="AA12" s="83" t="s">
        <v>87</v>
      </c>
      <c r="AB12" s="169"/>
      <c r="AC12" s="168" t="s">
        <v>75</v>
      </c>
      <c r="AD12" s="84" t="s">
        <v>88</v>
      </c>
      <c r="AE12" s="83" t="s">
        <v>87</v>
      </c>
      <c r="AF12" s="169"/>
      <c r="AG12" s="168" t="s">
        <v>75</v>
      </c>
      <c r="AS12" s="1" t="s">
        <v>230</v>
      </c>
      <c r="AV12" s="1"/>
      <c r="AW12" s="1" t="s">
        <v>101</v>
      </c>
    </row>
    <row r="13" spans="1:49" s="57" customFormat="1" ht="16.5" x14ac:dyDescent="0.2">
      <c r="A13" s="294"/>
      <c r="B13" s="295"/>
      <c r="C13" s="77"/>
      <c r="D13" s="76"/>
      <c r="E13" s="76"/>
      <c r="F13" s="76"/>
      <c r="G13" s="76"/>
      <c r="H13" s="76"/>
      <c r="I13" s="200"/>
      <c r="J13" s="342"/>
      <c r="K13" s="343"/>
      <c r="L13" s="343"/>
      <c r="M13" s="343"/>
      <c r="N13" s="343"/>
      <c r="O13" s="345"/>
      <c r="P13" s="343"/>
      <c r="Q13" s="347"/>
      <c r="R13" s="203"/>
      <c r="S13" s="163"/>
      <c r="T13" s="163"/>
      <c r="U13" s="163"/>
      <c r="V13" s="82"/>
      <c r="W13" s="81"/>
      <c r="X13" s="170"/>
      <c r="Y13" s="171"/>
      <c r="Z13" s="82"/>
      <c r="AA13" s="81"/>
      <c r="AB13" s="170"/>
      <c r="AC13" s="171"/>
      <c r="AD13" s="82"/>
      <c r="AE13" s="81"/>
      <c r="AF13" s="170"/>
      <c r="AG13" s="171"/>
      <c r="AS13" s="1" t="s">
        <v>108</v>
      </c>
      <c r="AV13" s="1"/>
      <c r="AW13" s="1" t="s">
        <v>19</v>
      </c>
    </row>
    <row r="14" spans="1:49" s="57" customFormat="1" ht="16.5" x14ac:dyDescent="0.2">
      <c r="A14" s="294"/>
      <c r="B14" s="295"/>
      <c r="C14" s="77"/>
      <c r="D14" s="76"/>
      <c r="E14" s="76"/>
      <c r="F14" s="76"/>
      <c r="G14" s="76"/>
      <c r="H14" s="76"/>
      <c r="I14" s="200"/>
      <c r="J14" s="342"/>
      <c r="K14" s="343"/>
      <c r="L14" s="343"/>
      <c r="M14" s="343"/>
      <c r="N14" s="343"/>
      <c r="O14" s="345"/>
      <c r="P14" s="343"/>
      <c r="Q14" s="347"/>
      <c r="R14" s="203"/>
      <c r="S14" s="80">
        <f>SUM(X13:AG13)</f>
        <v>0</v>
      </c>
      <c r="T14" s="79"/>
      <c r="U14" s="26" t="str">
        <f>IFERROR(S14/SUM(S14+T15)%,"")</f>
        <v/>
      </c>
      <c r="V14" s="74"/>
      <c r="W14" s="70"/>
      <c r="X14" s="65" t="s">
        <v>16</v>
      </c>
      <c r="Y14" s="64">
        <f>COUNTIF(Y18:Y58,"I")</f>
        <v>0</v>
      </c>
      <c r="Z14" s="74"/>
      <c r="AA14" s="70"/>
      <c r="AB14" s="65" t="s">
        <v>16</v>
      </c>
      <c r="AC14" s="64">
        <f>COUNTIF(AC18:AC58,"I")</f>
        <v>0</v>
      </c>
      <c r="AD14" s="164"/>
      <c r="AE14" s="165"/>
      <c r="AF14" s="65" t="s">
        <v>16</v>
      </c>
      <c r="AG14" s="64">
        <f>COUNTIF(AG18:AG58,"I")</f>
        <v>0</v>
      </c>
      <c r="AS14" s="1" t="s">
        <v>103</v>
      </c>
      <c r="AV14" s="1"/>
      <c r="AW14" s="1" t="s">
        <v>13</v>
      </c>
    </row>
    <row r="15" spans="1:49" s="57" customFormat="1" ht="16.5" x14ac:dyDescent="0.3">
      <c r="A15" s="294"/>
      <c r="B15" s="295"/>
      <c r="C15" s="77"/>
      <c r="D15" s="76"/>
      <c r="E15" s="75"/>
      <c r="F15" s="75"/>
      <c r="G15" s="75"/>
      <c r="H15" s="75"/>
      <c r="I15" s="200"/>
      <c r="J15" s="342"/>
      <c r="K15" s="343"/>
      <c r="L15" s="343"/>
      <c r="M15" s="343"/>
      <c r="N15" s="343"/>
      <c r="O15" s="345"/>
      <c r="P15" s="343"/>
      <c r="Q15" s="347"/>
      <c r="R15" s="203"/>
      <c r="S15" s="73"/>
      <c r="T15" s="72">
        <f>SUM(X15:AG15)</f>
        <v>0</v>
      </c>
      <c r="U15" s="63"/>
      <c r="V15" s="73"/>
      <c r="W15" s="79"/>
      <c r="X15" s="65" t="s">
        <v>11</v>
      </c>
      <c r="Y15" s="64">
        <f>COUNTIF(Y18:Y58,"N")</f>
        <v>0</v>
      </c>
      <c r="Z15" s="73"/>
      <c r="AA15" s="83"/>
      <c r="AB15" s="65" t="s">
        <v>11</v>
      </c>
      <c r="AC15" s="64">
        <f>COUNTIF(AC18:AC58,"N")</f>
        <v>0</v>
      </c>
      <c r="AD15" s="73"/>
      <c r="AE15" s="83"/>
      <c r="AF15" s="65" t="s">
        <v>11</v>
      </c>
      <c r="AG15" s="64">
        <f>COUNTIF(AG18:AG58,"N")</f>
        <v>0</v>
      </c>
      <c r="AS15" s="1" t="s">
        <v>100</v>
      </c>
      <c r="AV15" s="1"/>
      <c r="AW15" s="1"/>
    </row>
    <row r="16" spans="1:49" s="57" customFormat="1" ht="16.5" x14ac:dyDescent="0.3">
      <c r="A16" s="71" t="s">
        <v>83</v>
      </c>
      <c r="B16" s="151" t="s">
        <v>82</v>
      </c>
      <c r="C16" s="112" t="s">
        <v>81</v>
      </c>
      <c r="D16" s="70" t="s">
        <v>80</v>
      </c>
      <c r="E16" s="70" t="s">
        <v>79</v>
      </c>
      <c r="F16" s="70" t="s">
        <v>78</v>
      </c>
      <c r="G16" s="111" t="s">
        <v>77</v>
      </c>
      <c r="H16" s="110" t="s">
        <v>76</v>
      </c>
      <c r="I16" s="201"/>
      <c r="J16" s="69" t="s">
        <v>32</v>
      </c>
      <c r="K16" s="68" t="s">
        <v>24</v>
      </c>
      <c r="L16" s="68" t="s">
        <v>21</v>
      </c>
      <c r="M16" s="68" t="s">
        <v>20</v>
      </c>
      <c r="N16" s="68" t="s">
        <v>18</v>
      </c>
      <c r="O16" s="68" t="s">
        <v>75</v>
      </c>
      <c r="P16" s="68" t="s">
        <v>74</v>
      </c>
      <c r="Q16" s="150" t="s">
        <v>75</v>
      </c>
      <c r="R16" s="203"/>
      <c r="S16" s="163"/>
      <c r="T16" s="163"/>
      <c r="U16" s="63"/>
      <c r="V16" s="67"/>
      <c r="W16" s="66"/>
      <c r="X16" s="65" t="s">
        <v>73</v>
      </c>
      <c r="Y16" s="64" t="str">
        <f>IFERROR((Y14/SUM(Y14+Y15)%),"")</f>
        <v/>
      </c>
      <c r="Z16" s="67"/>
      <c r="AA16" s="66"/>
      <c r="AB16" s="65" t="s">
        <v>73</v>
      </c>
      <c r="AC16" s="64" t="str">
        <f>IFERROR((AC14/SUM(AC14+AC15)%),"")</f>
        <v/>
      </c>
      <c r="AD16" s="67"/>
      <c r="AE16" s="66"/>
      <c r="AF16" s="65" t="s">
        <v>73</v>
      </c>
      <c r="AG16" s="64" t="str">
        <f>IFERROR((AG14/SUM(AG14+AG15)%),"")</f>
        <v/>
      </c>
      <c r="AS16" s="1"/>
      <c r="AW16" s="1"/>
    </row>
    <row r="17" spans="1:49" x14ac:dyDescent="0.2">
      <c r="A17" s="178">
        <f>COUNT(A$16:$A16)+1</f>
        <v>1</v>
      </c>
      <c r="B17" s="152" t="s">
        <v>71</v>
      </c>
      <c r="C17" s="62"/>
      <c r="D17" s="61"/>
      <c r="E17" s="61"/>
      <c r="F17" s="61"/>
      <c r="G17" s="61"/>
      <c r="H17" s="61"/>
      <c r="I17" s="58"/>
      <c r="J17" s="60"/>
      <c r="K17" s="59"/>
      <c r="L17" s="59"/>
      <c r="M17" s="59"/>
      <c r="N17" s="59"/>
      <c r="O17" s="59"/>
      <c r="P17" s="59"/>
      <c r="Q17" s="58"/>
      <c r="R17" s="204"/>
      <c r="S17" s="60"/>
      <c r="T17" s="59"/>
      <c r="U17" s="58"/>
      <c r="V17" s="60"/>
      <c r="W17" s="59"/>
      <c r="X17" s="59"/>
      <c r="Y17" s="58"/>
      <c r="Z17" s="60"/>
      <c r="AA17" s="59"/>
      <c r="AB17" s="59"/>
      <c r="AC17" s="58"/>
      <c r="AD17" s="60"/>
      <c r="AE17" s="59"/>
      <c r="AF17" s="59"/>
      <c r="AG17" s="58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1" t="s">
        <v>90</v>
      </c>
    </row>
    <row r="18" spans="1:49" ht="16.5" x14ac:dyDescent="0.3">
      <c r="A18" s="179">
        <f>COUNT(A$16:$A17)+1</f>
        <v>2</v>
      </c>
      <c r="B18" s="153" t="s">
        <v>69</v>
      </c>
      <c r="C18" s="39"/>
      <c r="D18" s="38"/>
      <c r="E18" s="38"/>
      <c r="F18" s="38"/>
      <c r="G18" s="37"/>
      <c r="H18" s="36"/>
      <c r="I18" s="35"/>
      <c r="J18" s="34"/>
      <c r="K18" s="33"/>
      <c r="L18" s="33"/>
      <c r="M18" s="33"/>
      <c r="N18" s="33"/>
      <c r="O18" s="33"/>
      <c r="P18" s="33"/>
      <c r="Q18" s="29"/>
      <c r="R18" s="49"/>
      <c r="S18" s="28" t="str">
        <f t="shared" ref="S18:S25" si="0">IF(COUNTIF(Y18:AG18,"I")=0,"",COUNTIF(Y18:AG18,"I"))</f>
        <v/>
      </c>
      <c r="T18" s="27" t="str">
        <f t="shared" ref="T18:T25" si="1">IF(COUNTIF(Y18:AG18,"N")=0,"",COUNTIF(Y18:AG18,"N"))</f>
        <v/>
      </c>
      <c r="U18" s="26" t="str">
        <f t="shared" ref="U18:U25" si="2">IFERROR(S18/SUM(S18+T18)%,"")</f>
        <v/>
      </c>
      <c r="V18" s="31"/>
      <c r="W18" s="30"/>
      <c r="X18" s="30"/>
      <c r="Y18" s="29"/>
      <c r="Z18" s="31"/>
      <c r="AA18" s="30"/>
      <c r="AB18" s="30"/>
      <c r="AC18" s="29"/>
      <c r="AD18" s="31"/>
      <c r="AE18" s="30"/>
      <c r="AF18" s="30"/>
      <c r="AG18" s="29"/>
      <c r="AS18" s="1" t="s">
        <v>86</v>
      </c>
    </row>
    <row r="19" spans="1:49" ht="16.5" x14ac:dyDescent="0.3">
      <c r="A19" s="179">
        <f>COUNT(A$16:$A18)+1</f>
        <v>3</v>
      </c>
      <c r="B19" s="153" t="s">
        <v>67</v>
      </c>
      <c r="C19" s="39"/>
      <c r="D19" s="38"/>
      <c r="E19" s="38"/>
      <c r="F19" s="38"/>
      <c r="G19" s="37"/>
      <c r="H19" s="36"/>
      <c r="I19" s="35"/>
      <c r="J19" s="34"/>
      <c r="K19" s="33"/>
      <c r="L19" s="33"/>
      <c r="M19" s="33"/>
      <c r="N19" s="33"/>
      <c r="O19" s="33"/>
      <c r="P19" s="33"/>
      <c r="Q19" s="29"/>
      <c r="R19" s="49"/>
      <c r="S19" s="28" t="str">
        <f t="shared" si="0"/>
        <v/>
      </c>
      <c r="T19" s="27" t="str">
        <f t="shared" si="1"/>
        <v/>
      </c>
      <c r="U19" s="26" t="str">
        <f t="shared" si="2"/>
        <v/>
      </c>
      <c r="V19" s="31"/>
      <c r="W19" s="30"/>
      <c r="X19" s="30"/>
      <c r="Y19" s="29"/>
      <c r="Z19" s="31"/>
      <c r="AA19" s="30"/>
      <c r="AB19" s="30"/>
      <c r="AC19" s="29"/>
      <c r="AD19" s="31"/>
      <c r="AE19" s="30"/>
      <c r="AF19" s="30"/>
      <c r="AG19" s="29"/>
      <c r="AS19" s="1" t="s">
        <v>85</v>
      </c>
      <c r="AW19" s="57"/>
    </row>
    <row r="20" spans="1:49" ht="16.5" x14ac:dyDescent="0.3">
      <c r="A20" s="179">
        <f>COUNT(A$16:$A19)+1</f>
        <v>4</v>
      </c>
      <c r="B20" s="153" t="s">
        <v>65</v>
      </c>
      <c r="C20" s="39"/>
      <c r="D20" s="38"/>
      <c r="E20" s="38"/>
      <c r="F20" s="38"/>
      <c r="G20" s="37"/>
      <c r="H20" s="36"/>
      <c r="I20" s="35"/>
      <c r="J20" s="34"/>
      <c r="K20" s="33"/>
      <c r="L20" s="33"/>
      <c r="M20" s="33"/>
      <c r="N20" s="33"/>
      <c r="O20" s="33"/>
      <c r="P20" s="33"/>
      <c r="Q20" s="29"/>
      <c r="R20" s="49"/>
      <c r="S20" s="28" t="str">
        <f t="shared" si="0"/>
        <v/>
      </c>
      <c r="T20" s="27" t="str">
        <f t="shared" si="1"/>
        <v/>
      </c>
      <c r="U20" s="26" t="str">
        <f t="shared" si="2"/>
        <v/>
      </c>
      <c r="V20" s="31"/>
      <c r="W20" s="30"/>
      <c r="X20" s="30"/>
      <c r="Y20" s="29"/>
      <c r="Z20" s="31"/>
      <c r="AA20" s="30"/>
      <c r="AB20" s="30"/>
      <c r="AC20" s="29"/>
      <c r="AD20" s="31"/>
      <c r="AE20" s="30"/>
      <c r="AF20" s="30"/>
      <c r="AG20" s="29"/>
      <c r="AS20" s="1" t="s">
        <v>84</v>
      </c>
    </row>
    <row r="21" spans="1:49" ht="16.5" x14ac:dyDescent="0.3">
      <c r="A21" s="179">
        <f>COUNT(A$16:$A20)+1</f>
        <v>5</v>
      </c>
      <c r="B21" s="153" t="s">
        <v>63</v>
      </c>
      <c r="C21" s="39"/>
      <c r="D21" s="38"/>
      <c r="E21" s="38"/>
      <c r="F21" s="38"/>
      <c r="G21" s="37"/>
      <c r="H21" s="36"/>
      <c r="I21" s="35"/>
      <c r="J21" s="34"/>
      <c r="K21" s="33"/>
      <c r="L21" s="33"/>
      <c r="M21" s="33"/>
      <c r="N21" s="33"/>
      <c r="O21" s="33"/>
      <c r="P21" s="33"/>
      <c r="Q21" s="29"/>
      <c r="R21" s="49"/>
      <c r="S21" s="28" t="str">
        <f t="shared" si="0"/>
        <v/>
      </c>
      <c r="T21" s="27" t="str">
        <f t="shared" si="1"/>
        <v/>
      </c>
      <c r="U21" s="26" t="str">
        <f t="shared" si="2"/>
        <v/>
      </c>
      <c r="V21" s="31"/>
      <c r="W21" s="30"/>
      <c r="X21" s="30"/>
      <c r="Y21" s="29"/>
      <c r="Z21" s="31"/>
      <c r="AA21" s="30"/>
      <c r="AB21" s="30"/>
      <c r="AC21" s="29"/>
      <c r="AD21" s="31"/>
      <c r="AE21" s="30"/>
      <c r="AF21" s="30"/>
      <c r="AG21" s="29"/>
      <c r="AS21" s="1" t="s">
        <v>72</v>
      </c>
    </row>
    <row r="22" spans="1:49" ht="16.5" x14ac:dyDescent="0.3">
      <c r="A22" s="179">
        <f>COUNT(A$16:$A21)+1</f>
        <v>6</v>
      </c>
      <c r="B22" s="153" t="s">
        <v>61</v>
      </c>
      <c r="C22" s="39"/>
      <c r="D22" s="38"/>
      <c r="E22" s="38"/>
      <c r="F22" s="38"/>
      <c r="G22" s="37"/>
      <c r="H22" s="36"/>
      <c r="I22" s="35"/>
      <c r="J22" s="34"/>
      <c r="K22" s="33"/>
      <c r="L22" s="33"/>
      <c r="M22" s="33"/>
      <c r="N22" s="33"/>
      <c r="O22" s="33"/>
      <c r="P22" s="33"/>
      <c r="Q22" s="29"/>
      <c r="R22" s="49"/>
      <c r="S22" s="28" t="str">
        <f t="shared" si="0"/>
        <v/>
      </c>
      <c r="T22" s="27" t="str">
        <f t="shared" si="1"/>
        <v/>
      </c>
      <c r="U22" s="26" t="str">
        <f t="shared" si="2"/>
        <v/>
      </c>
      <c r="V22" s="31"/>
      <c r="W22" s="30"/>
      <c r="X22" s="30"/>
      <c r="Y22" s="29"/>
      <c r="Z22" s="31"/>
      <c r="AA22" s="30"/>
      <c r="AB22" s="30"/>
      <c r="AC22" s="29"/>
      <c r="AD22" s="31"/>
      <c r="AE22" s="30"/>
      <c r="AF22" s="30"/>
      <c r="AG22" s="29"/>
      <c r="AS22" s="1" t="s">
        <v>70</v>
      </c>
    </row>
    <row r="23" spans="1:49" ht="16.5" x14ac:dyDescent="0.3">
      <c r="A23" s="179">
        <f>COUNT(A$16:$A22)+1</f>
        <v>7</v>
      </c>
      <c r="B23" s="153" t="s">
        <v>59</v>
      </c>
      <c r="C23" s="39"/>
      <c r="D23" s="38"/>
      <c r="E23" s="38"/>
      <c r="F23" s="38"/>
      <c r="G23" s="37"/>
      <c r="H23" s="36"/>
      <c r="I23" s="35"/>
      <c r="J23" s="34"/>
      <c r="K23" s="33"/>
      <c r="L23" s="33"/>
      <c r="M23" s="33"/>
      <c r="N23" s="33"/>
      <c r="O23" s="33"/>
      <c r="P23" s="33"/>
      <c r="Q23" s="29"/>
      <c r="R23" s="49"/>
      <c r="S23" s="28" t="str">
        <f t="shared" si="0"/>
        <v/>
      </c>
      <c r="T23" s="27" t="str">
        <f t="shared" si="1"/>
        <v/>
      </c>
      <c r="U23" s="26" t="str">
        <f t="shared" si="2"/>
        <v/>
      </c>
      <c r="V23" s="31"/>
      <c r="W23" s="30"/>
      <c r="X23" s="30"/>
      <c r="Y23" s="29"/>
      <c r="Z23" s="31"/>
      <c r="AA23" s="30"/>
      <c r="AB23" s="30"/>
      <c r="AC23" s="29"/>
      <c r="AD23" s="31"/>
      <c r="AE23" s="30"/>
      <c r="AF23" s="30"/>
      <c r="AG23" s="29"/>
      <c r="AS23" s="1" t="s">
        <v>68</v>
      </c>
    </row>
    <row r="24" spans="1:49" ht="16.5" x14ac:dyDescent="0.3">
      <c r="A24" s="179">
        <f>COUNT(A$16:$A23)+1</f>
        <v>8</v>
      </c>
      <c r="B24" s="154" t="s">
        <v>217</v>
      </c>
      <c r="C24" s="39"/>
      <c r="D24" s="38"/>
      <c r="E24" s="38"/>
      <c r="F24" s="38"/>
      <c r="G24" s="37"/>
      <c r="H24" s="36"/>
      <c r="I24" s="35"/>
      <c r="J24" s="34"/>
      <c r="K24" s="33"/>
      <c r="L24" s="33"/>
      <c r="M24" s="33"/>
      <c r="N24" s="33"/>
      <c r="O24" s="33"/>
      <c r="P24" s="33"/>
      <c r="Q24" s="29"/>
      <c r="R24" s="49"/>
      <c r="S24" s="28" t="str">
        <f t="shared" si="0"/>
        <v/>
      </c>
      <c r="T24" s="27" t="str">
        <f t="shared" si="1"/>
        <v/>
      </c>
      <c r="U24" s="26" t="str">
        <f t="shared" si="2"/>
        <v/>
      </c>
      <c r="V24" s="31"/>
      <c r="W24" s="30"/>
      <c r="X24" s="30"/>
      <c r="Y24" s="29"/>
      <c r="Z24" s="31"/>
      <c r="AA24" s="30"/>
      <c r="AB24" s="30"/>
      <c r="AC24" s="29"/>
      <c r="AD24" s="31"/>
      <c r="AE24" s="30"/>
      <c r="AF24" s="30"/>
      <c r="AG24" s="29"/>
      <c r="AS24" s="1" t="s">
        <v>66</v>
      </c>
    </row>
    <row r="25" spans="1:49" ht="16.5" x14ac:dyDescent="0.3">
      <c r="A25" s="179">
        <f>COUNT(A$16:$A24)+1</f>
        <v>9</v>
      </c>
      <c r="B25" s="154"/>
      <c r="C25" s="39"/>
      <c r="D25" s="56"/>
      <c r="E25" s="56"/>
      <c r="F25" s="56"/>
      <c r="G25" s="37"/>
      <c r="H25" s="36"/>
      <c r="I25" s="35"/>
      <c r="J25" s="34"/>
      <c r="K25" s="33"/>
      <c r="L25" s="33"/>
      <c r="M25" s="33"/>
      <c r="N25" s="33"/>
      <c r="O25" s="33"/>
      <c r="P25" s="33"/>
      <c r="Q25" s="29"/>
      <c r="R25" s="49"/>
      <c r="S25" s="28" t="str">
        <f t="shared" si="0"/>
        <v/>
      </c>
      <c r="T25" s="27" t="str">
        <f t="shared" si="1"/>
        <v/>
      </c>
      <c r="U25" s="26" t="str">
        <f t="shared" si="2"/>
        <v/>
      </c>
      <c r="V25" s="31"/>
      <c r="W25" s="30"/>
      <c r="X25" s="30"/>
      <c r="Y25" s="29"/>
      <c r="Z25" s="31"/>
      <c r="AA25" s="30"/>
      <c r="AB25" s="30"/>
      <c r="AC25" s="29"/>
      <c r="AD25" s="31"/>
      <c r="AE25" s="30"/>
      <c r="AF25" s="30"/>
      <c r="AG25" s="29"/>
      <c r="AS25" s="1" t="s">
        <v>64</v>
      </c>
    </row>
    <row r="26" spans="1:49" ht="16.5" x14ac:dyDescent="0.3">
      <c r="A26" s="179">
        <f>COUNT(A$16:$A25)+1</f>
        <v>10</v>
      </c>
      <c r="B26" s="155" t="s">
        <v>54</v>
      </c>
      <c r="C26" s="55"/>
      <c r="D26" s="41"/>
      <c r="E26" s="41"/>
      <c r="F26" s="41"/>
      <c r="G26" s="46"/>
      <c r="H26" s="45"/>
      <c r="I26" s="44"/>
      <c r="J26" s="42"/>
      <c r="K26" s="41"/>
      <c r="L26" s="41"/>
      <c r="M26" s="41"/>
      <c r="N26" s="41"/>
      <c r="O26" s="41"/>
      <c r="P26" s="41"/>
      <c r="Q26" s="40"/>
      <c r="R26" s="43"/>
      <c r="S26" s="42"/>
      <c r="T26" s="41"/>
      <c r="U26" s="40"/>
      <c r="V26" s="31"/>
      <c r="W26" s="30"/>
      <c r="X26" s="30"/>
      <c r="Y26" s="40"/>
      <c r="Z26" s="31"/>
      <c r="AA26" s="30"/>
      <c r="AB26" s="30"/>
      <c r="AC26" s="40"/>
      <c r="AD26" s="31"/>
      <c r="AE26" s="30"/>
      <c r="AF26" s="30"/>
      <c r="AG26" s="40"/>
      <c r="AS26" s="1" t="s">
        <v>62</v>
      </c>
    </row>
    <row r="27" spans="1:49" ht="16.5" x14ac:dyDescent="0.3">
      <c r="A27" s="179">
        <f>COUNT(A$16:$A26)+1</f>
        <v>11</v>
      </c>
      <c r="B27" s="156" t="s">
        <v>167</v>
      </c>
      <c r="C27" s="39"/>
      <c r="D27" s="38"/>
      <c r="E27" s="38"/>
      <c r="F27" s="38"/>
      <c r="G27" s="37"/>
      <c r="H27" s="36"/>
      <c r="I27" s="35"/>
      <c r="J27" s="34"/>
      <c r="K27" s="33"/>
      <c r="L27" s="33"/>
      <c r="M27" s="33"/>
      <c r="N27" s="33"/>
      <c r="O27" s="33"/>
      <c r="P27" s="33"/>
      <c r="Q27" s="29"/>
      <c r="R27" s="49"/>
      <c r="S27" s="28" t="str">
        <f>IF(COUNTIF(Y27:AG27,"I")=0,"",COUNTIF(Y27:AG27,"I"))</f>
        <v/>
      </c>
      <c r="T27" s="27" t="str">
        <f>IF(COUNTIF(Y27:AG27,"N")=0,"",COUNTIF(Y27:AG27,"N"))</f>
        <v/>
      </c>
      <c r="U27" s="26" t="str">
        <f>IFERROR(S27/SUM(S27+T27)%,"")</f>
        <v/>
      </c>
      <c r="V27" s="31"/>
      <c r="W27" s="30"/>
      <c r="X27" s="30"/>
      <c r="Y27" s="29"/>
      <c r="Z27" s="31"/>
      <c r="AA27" s="30"/>
      <c r="AB27" s="30"/>
      <c r="AC27" s="29"/>
      <c r="AD27" s="31"/>
      <c r="AE27" s="30"/>
      <c r="AF27" s="30"/>
      <c r="AG27" s="29"/>
      <c r="AS27" s="1" t="s">
        <v>60</v>
      </c>
    </row>
    <row r="28" spans="1:49" ht="16.5" x14ac:dyDescent="0.3">
      <c r="A28" s="179">
        <f>COUNT(A$16:$A27)+1</f>
        <v>12</v>
      </c>
      <c r="B28" s="156" t="s">
        <v>166</v>
      </c>
      <c r="C28" s="39"/>
      <c r="D28" s="38"/>
      <c r="E28" s="38"/>
      <c r="F28" s="38"/>
      <c r="G28" s="37"/>
      <c r="H28" s="36"/>
      <c r="I28" s="35"/>
      <c r="J28" s="34"/>
      <c r="K28" s="33"/>
      <c r="L28" s="33"/>
      <c r="M28" s="33"/>
      <c r="N28" s="33"/>
      <c r="O28" s="33"/>
      <c r="P28" s="33"/>
      <c r="Q28" s="29"/>
      <c r="R28" s="49"/>
      <c r="S28" s="28"/>
      <c r="T28" s="27"/>
      <c r="U28" s="26"/>
      <c r="V28" s="31"/>
      <c r="W28" s="30"/>
      <c r="X28" s="30"/>
      <c r="Y28" s="29"/>
      <c r="Z28" s="31"/>
      <c r="AA28" s="30"/>
      <c r="AB28" s="30"/>
      <c r="AC28" s="29"/>
      <c r="AD28" s="31"/>
      <c r="AE28" s="30"/>
      <c r="AF28" s="30"/>
      <c r="AG28" s="29"/>
      <c r="AS28" s="1" t="s">
        <v>58</v>
      </c>
    </row>
    <row r="29" spans="1:49" ht="16.5" x14ac:dyDescent="0.3">
      <c r="A29" s="179">
        <f>COUNT(A$16:$A28)+1</f>
        <v>13</v>
      </c>
      <c r="B29" s="156" t="s">
        <v>165</v>
      </c>
      <c r="C29" s="39"/>
      <c r="D29" s="38"/>
      <c r="E29" s="38"/>
      <c r="F29" s="38"/>
      <c r="G29" s="37"/>
      <c r="H29" s="36"/>
      <c r="I29" s="35"/>
      <c r="J29" s="34"/>
      <c r="K29" s="33"/>
      <c r="L29" s="33"/>
      <c r="M29" s="33"/>
      <c r="N29" s="33"/>
      <c r="O29" s="33"/>
      <c r="P29" s="33"/>
      <c r="Q29" s="29"/>
      <c r="R29" s="49"/>
      <c r="S29" s="28"/>
      <c r="T29" s="27"/>
      <c r="U29" s="26"/>
      <c r="V29" s="31"/>
      <c r="W29" s="30"/>
      <c r="X29" s="30"/>
      <c r="Y29" s="29"/>
      <c r="Z29" s="31"/>
      <c r="AA29" s="30"/>
      <c r="AB29" s="30"/>
      <c r="AC29" s="29"/>
      <c r="AD29" s="31"/>
      <c r="AE29" s="30"/>
      <c r="AF29" s="30"/>
      <c r="AG29" s="29"/>
      <c r="AS29" s="1" t="s">
        <v>57</v>
      </c>
    </row>
    <row r="30" spans="1:49" ht="16.5" x14ac:dyDescent="0.3">
      <c r="A30" s="179">
        <f>COUNT(A$16:$A29)+1</f>
        <v>14</v>
      </c>
      <c r="B30" s="156" t="s">
        <v>164</v>
      </c>
      <c r="C30" s="39"/>
      <c r="D30" s="38"/>
      <c r="E30" s="38"/>
      <c r="F30" s="38"/>
      <c r="G30" s="37"/>
      <c r="H30" s="36"/>
      <c r="I30" s="35"/>
      <c r="J30" s="34"/>
      <c r="K30" s="33"/>
      <c r="L30" s="33"/>
      <c r="M30" s="33"/>
      <c r="N30" s="33"/>
      <c r="O30" s="33"/>
      <c r="P30" s="33"/>
      <c r="Q30" s="29"/>
      <c r="R30" s="49"/>
      <c r="S30" s="28" t="str">
        <f>IF(COUNTIF(Y30:AG30,"I")=0,"",COUNTIF(Y30:AG30,"I"))</f>
        <v/>
      </c>
      <c r="T30" s="27" t="str">
        <f>IF(COUNTIF(Y30:AG30,"N")=0,"",COUNTIF(Y30:AG30,"N"))</f>
        <v/>
      </c>
      <c r="U30" s="26" t="str">
        <f>IFERROR(S30/SUM(S30+T30)%,"")</f>
        <v/>
      </c>
      <c r="V30" s="31"/>
      <c r="W30" s="30"/>
      <c r="X30" s="30"/>
      <c r="Y30" s="29"/>
      <c r="Z30" s="31"/>
      <c r="AA30" s="30"/>
      <c r="AB30" s="30"/>
      <c r="AC30" s="29"/>
      <c r="AD30" s="31"/>
      <c r="AE30" s="30"/>
      <c r="AF30" s="30"/>
      <c r="AG30" s="29"/>
      <c r="AS30" s="1" t="s">
        <v>55</v>
      </c>
    </row>
    <row r="31" spans="1:49" ht="16.5" x14ac:dyDescent="0.3">
      <c r="A31" s="179">
        <f>COUNT(A$16:$A30)+1</f>
        <v>15</v>
      </c>
      <c r="B31" s="156" t="s">
        <v>163</v>
      </c>
      <c r="C31" s="39"/>
      <c r="D31" s="38"/>
      <c r="E31" s="38"/>
      <c r="F31" s="38"/>
      <c r="G31" s="37"/>
      <c r="H31" s="36"/>
      <c r="I31" s="35"/>
      <c r="J31" s="34"/>
      <c r="K31" s="33"/>
      <c r="L31" s="33"/>
      <c r="M31" s="33"/>
      <c r="N31" s="33"/>
      <c r="O31" s="33"/>
      <c r="P31" s="33"/>
      <c r="Q31" s="29"/>
      <c r="R31" s="49"/>
      <c r="S31" s="28"/>
      <c r="T31" s="27"/>
      <c r="U31" s="26"/>
      <c r="V31" s="31"/>
      <c r="W31" s="30"/>
      <c r="X31" s="30"/>
      <c r="Y31" s="29"/>
      <c r="Z31" s="31"/>
      <c r="AA31" s="30"/>
      <c r="AB31" s="30"/>
      <c r="AC31" s="29"/>
      <c r="AD31" s="31"/>
      <c r="AE31" s="30"/>
      <c r="AF31" s="30"/>
      <c r="AG31" s="29"/>
    </row>
    <row r="32" spans="1:49" ht="16.5" x14ac:dyDescent="0.3">
      <c r="A32" s="179">
        <f>COUNT(A$16:$A31)+1</f>
        <v>16</v>
      </c>
      <c r="B32" s="156" t="s">
        <v>140</v>
      </c>
      <c r="C32" s="39"/>
      <c r="D32" s="38"/>
      <c r="E32" s="38"/>
      <c r="F32" s="38"/>
      <c r="G32" s="37"/>
      <c r="H32" s="36"/>
      <c r="I32" s="35"/>
      <c r="J32" s="34"/>
      <c r="K32" s="33"/>
      <c r="L32" s="33"/>
      <c r="M32" s="33"/>
      <c r="N32" s="33"/>
      <c r="O32" s="33"/>
      <c r="P32" s="33"/>
      <c r="Q32" s="29"/>
      <c r="R32" s="49"/>
      <c r="S32" s="28"/>
      <c r="T32" s="27"/>
      <c r="U32" s="26"/>
      <c r="V32" s="31"/>
      <c r="W32" s="30"/>
      <c r="X32" s="30"/>
      <c r="Y32" s="29"/>
      <c r="Z32" s="31"/>
      <c r="AA32" s="30"/>
      <c r="AB32" s="30"/>
      <c r="AC32" s="29"/>
      <c r="AD32" s="31"/>
      <c r="AE32" s="30"/>
      <c r="AF32" s="30"/>
      <c r="AG32" s="29"/>
    </row>
    <row r="33" spans="1:33" ht="16.5" x14ac:dyDescent="0.3">
      <c r="A33" s="179">
        <f>COUNT(A$16:$A32)+1</f>
        <v>17</v>
      </c>
      <c r="B33" s="156" t="s">
        <v>139</v>
      </c>
      <c r="C33" s="39"/>
      <c r="D33" s="38"/>
      <c r="E33" s="38"/>
      <c r="F33" s="38"/>
      <c r="G33" s="37"/>
      <c r="H33" s="36"/>
      <c r="I33" s="35"/>
      <c r="J33" s="34"/>
      <c r="K33" s="33"/>
      <c r="L33" s="33"/>
      <c r="M33" s="33"/>
      <c r="N33" s="33"/>
      <c r="O33" s="33"/>
      <c r="P33" s="33"/>
      <c r="Q33" s="29"/>
      <c r="R33" s="49"/>
      <c r="S33" s="28"/>
      <c r="T33" s="27"/>
      <c r="U33" s="26"/>
      <c r="V33" s="31"/>
      <c r="W33" s="30"/>
      <c r="X33" s="30"/>
      <c r="Y33" s="29"/>
      <c r="Z33" s="31"/>
      <c r="AA33" s="30"/>
      <c r="AB33" s="30"/>
      <c r="AC33" s="29"/>
      <c r="AD33" s="31"/>
      <c r="AE33" s="30"/>
      <c r="AF33" s="30"/>
      <c r="AG33" s="29"/>
    </row>
    <row r="34" spans="1:33" ht="16.5" x14ac:dyDescent="0.3">
      <c r="A34" s="179">
        <f>COUNT(A$16:$A33)+1</f>
        <v>18</v>
      </c>
      <c r="B34" s="156" t="s">
        <v>162</v>
      </c>
      <c r="C34" s="39"/>
      <c r="D34" s="38"/>
      <c r="E34" s="38"/>
      <c r="F34" s="38"/>
      <c r="G34" s="37"/>
      <c r="H34" s="36"/>
      <c r="I34" s="35"/>
      <c r="J34" s="34"/>
      <c r="K34" s="33"/>
      <c r="L34" s="33"/>
      <c r="M34" s="33"/>
      <c r="N34" s="33"/>
      <c r="O34" s="33"/>
      <c r="P34" s="33"/>
      <c r="Q34" s="29"/>
      <c r="R34" s="49"/>
      <c r="S34" s="28"/>
      <c r="T34" s="27"/>
      <c r="U34" s="26"/>
      <c r="V34" s="31"/>
      <c r="W34" s="30"/>
      <c r="X34" s="30"/>
      <c r="Y34" s="29"/>
      <c r="Z34" s="31"/>
      <c r="AA34" s="30"/>
      <c r="AB34" s="30"/>
      <c r="AC34" s="29"/>
      <c r="AD34" s="31"/>
      <c r="AE34" s="30"/>
      <c r="AF34" s="30"/>
      <c r="AG34" s="29"/>
    </row>
    <row r="35" spans="1:33" ht="16.5" x14ac:dyDescent="0.3">
      <c r="A35" s="179">
        <f>COUNT(A$16:$A34)+1</f>
        <v>19</v>
      </c>
      <c r="B35" s="156" t="s">
        <v>231</v>
      </c>
      <c r="C35" s="39"/>
      <c r="D35" s="38"/>
      <c r="E35" s="38"/>
      <c r="F35" s="38"/>
      <c r="G35" s="37"/>
      <c r="H35" s="36"/>
      <c r="I35" s="35"/>
      <c r="J35" s="34"/>
      <c r="K35" s="33"/>
      <c r="L35" s="33"/>
      <c r="M35" s="33"/>
      <c r="N35" s="33"/>
      <c r="O35" s="33"/>
      <c r="P35" s="33"/>
      <c r="Q35" s="29"/>
      <c r="R35" s="49"/>
      <c r="S35" s="28"/>
      <c r="T35" s="27"/>
      <c r="U35" s="26"/>
      <c r="V35" s="31"/>
      <c r="W35" s="30"/>
      <c r="X35" s="30"/>
      <c r="Y35" s="29"/>
      <c r="Z35" s="31"/>
      <c r="AA35" s="30"/>
      <c r="AB35" s="30"/>
      <c r="AC35" s="29"/>
      <c r="AD35" s="31"/>
      <c r="AE35" s="30"/>
      <c r="AF35" s="30"/>
      <c r="AG35" s="29"/>
    </row>
    <row r="36" spans="1:33" ht="16.5" x14ac:dyDescent="0.3">
      <c r="A36" s="179">
        <f>COUNT(A$16:$A35)+1</f>
        <v>20</v>
      </c>
      <c r="B36" s="156" t="s">
        <v>161</v>
      </c>
      <c r="C36" s="39"/>
      <c r="D36" s="38"/>
      <c r="E36" s="38"/>
      <c r="F36" s="38"/>
      <c r="G36" s="37"/>
      <c r="H36" s="36"/>
      <c r="I36" s="35"/>
      <c r="J36" s="34"/>
      <c r="K36" s="33"/>
      <c r="L36" s="33"/>
      <c r="M36" s="33"/>
      <c r="N36" s="33"/>
      <c r="O36" s="33"/>
      <c r="P36" s="33"/>
      <c r="Q36" s="29"/>
      <c r="R36" s="49"/>
      <c r="S36" s="28"/>
      <c r="T36" s="27"/>
      <c r="U36" s="26"/>
      <c r="V36" s="31"/>
      <c r="W36" s="30"/>
      <c r="X36" s="30"/>
      <c r="Y36" s="29"/>
      <c r="Z36" s="31"/>
      <c r="AA36" s="30"/>
      <c r="AB36" s="30"/>
      <c r="AC36" s="29"/>
      <c r="AD36" s="31"/>
      <c r="AE36" s="30"/>
      <c r="AF36" s="30"/>
      <c r="AG36" s="29"/>
    </row>
    <row r="37" spans="1:33" ht="16.5" x14ac:dyDescent="0.3">
      <c r="A37" s="179">
        <f>COUNT(A$16:$A36)+1</f>
        <v>21</v>
      </c>
      <c r="B37" s="156" t="s">
        <v>160</v>
      </c>
      <c r="C37" s="39"/>
      <c r="D37" s="38"/>
      <c r="E37" s="38"/>
      <c r="F37" s="38"/>
      <c r="G37" s="37"/>
      <c r="H37" s="36"/>
      <c r="I37" s="35"/>
      <c r="J37" s="34"/>
      <c r="K37" s="33"/>
      <c r="L37" s="33"/>
      <c r="M37" s="33"/>
      <c r="N37" s="33"/>
      <c r="O37" s="33"/>
      <c r="P37" s="33"/>
      <c r="Q37" s="29"/>
      <c r="R37" s="49"/>
      <c r="S37" s="28"/>
      <c r="T37" s="27"/>
      <c r="U37" s="26"/>
      <c r="V37" s="31"/>
      <c r="W37" s="30"/>
      <c r="X37" s="30"/>
      <c r="Y37" s="29"/>
      <c r="Z37" s="31"/>
      <c r="AA37" s="30"/>
      <c r="AB37" s="30"/>
      <c r="AC37" s="29"/>
      <c r="AD37" s="31"/>
      <c r="AE37" s="30"/>
      <c r="AF37" s="30"/>
      <c r="AG37" s="29"/>
    </row>
    <row r="38" spans="1:33" ht="16.5" x14ac:dyDescent="0.3">
      <c r="A38" s="179">
        <f>COUNT(A$16:$A37)+1</f>
        <v>22</v>
      </c>
      <c r="B38" s="156" t="s">
        <v>159</v>
      </c>
      <c r="C38" s="39"/>
      <c r="D38" s="38"/>
      <c r="E38" s="38"/>
      <c r="F38" s="38"/>
      <c r="G38" s="37"/>
      <c r="H38" s="36"/>
      <c r="I38" s="35"/>
      <c r="J38" s="34"/>
      <c r="K38" s="33"/>
      <c r="L38" s="33"/>
      <c r="M38" s="33"/>
      <c r="N38" s="33"/>
      <c r="O38" s="33"/>
      <c r="P38" s="33"/>
      <c r="Q38" s="29"/>
      <c r="R38" s="49"/>
      <c r="S38" s="28"/>
      <c r="T38" s="27"/>
      <c r="U38" s="26"/>
      <c r="V38" s="31"/>
      <c r="W38" s="30"/>
      <c r="X38" s="30"/>
      <c r="Y38" s="29"/>
      <c r="Z38" s="31"/>
      <c r="AA38" s="30"/>
      <c r="AB38" s="30"/>
      <c r="AC38" s="29"/>
      <c r="AD38" s="31"/>
      <c r="AE38" s="30"/>
      <c r="AF38" s="30"/>
      <c r="AG38" s="29"/>
    </row>
    <row r="39" spans="1:33" ht="16.5" x14ac:dyDescent="0.3">
      <c r="A39" s="179">
        <f>COUNT(A$16:$A38)+1</f>
        <v>23</v>
      </c>
      <c r="B39" s="156" t="s">
        <v>158</v>
      </c>
      <c r="C39" s="39"/>
      <c r="D39" s="38"/>
      <c r="E39" s="38"/>
      <c r="F39" s="38"/>
      <c r="G39" s="37"/>
      <c r="H39" s="36"/>
      <c r="I39" s="35"/>
      <c r="J39" s="34"/>
      <c r="K39" s="33"/>
      <c r="L39" s="33"/>
      <c r="M39" s="33"/>
      <c r="N39" s="33"/>
      <c r="O39" s="33"/>
      <c r="P39" s="33"/>
      <c r="Q39" s="29"/>
      <c r="R39" s="49"/>
      <c r="S39" s="28"/>
      <c r="T39" s="27"/>
      <c r="U39" s="26"/>
      <c r="V39" s="31"/>
      <c r="W39" s="30"/>
      <c r="X39" s="30"/>
      <c r="Y39" s="29"/>
      <c r="Z39" s="31"/>
      <c r="AA39" s="30"/>
      <c r="AB39" s="30"/>
      <c r="AC39" s="29"/>
      <c r="AD39" s="31"/>
      <c r="AE39" s="30"/>
      <c r="AF39" s="30"/>
      <c r="AG39" s="29"/>
    </row>
    <row r="40" spans="1:33" ht="16.5" x14ac:dyDescent="0.3">
      <c r="A40" s="179">
        <f>COUNT(A$16:$A39)+1</f>
        <v>24</v>
      </c>
      <c r="B40" s="156" t="s">
        <v>157</v>
      </c>
      <c r="C40" s="39"/>
      <c r="D40" s="38"/>
      <c r="E40" s="38"/>
      <c r="F40" s="38"/>
      <c r="G40" s="37"/>
      <c r="H40" s="36"/>
      <c r="I40" s="35"/>
      <c r="J40" s="34"/>
      <c r="K40" s="33"/>
      <c r="L40" s="33"/>
      <c r="M40" s="33"/>
      <c r="N40" s="33"/>
      <c r="O40" s="33"/>
      <c r="P40" s="33"/>
      <c r="Q40" s="29"/>
      <c r="R40" s="49"/>
      <c r="S40" s="28"/>
      <c r="T40" s="27"/>
      <c r="U40" s="26"/>
      <c r="V40" s="31"/>
      <c r="W40" s="30"/>
      <c r="X40" s="30"/>
      <c r="Y40" s="29"/>
      <c r="Z40" s="31"/>
      <c r="AA40" s="30"/>
      <c r="AB40" s="30"/>
      <c r="AC40" s="29"/>
      <c r="AD40" s="31"/>
      <c r="AE40" s="30"/>
      <c r="AF40" s="30"/>
      <c r="AG40" s="29"/>
    </row>
    <row r="41" spans="1:33" ht="16.5" x14ac:dyDescent="0.3">
      <c r="A41" s="179">
        <f>COUNT(A$16:$A40)+1</f>
        <v>25</v>
      </c>
      <c r="B41" s="161" t="s">
        <v>156</v>
      </c>
      <c r="C41" s="39"/>
      <c r="D41" s="38"/>
      <c r="E41" s="38"/>
      <c r="F41" s="38"/>
      <c r="G41" s="37"/>
      <c r="H41" s="36"/>
      <c r="I41" s="35"/>
      <c r="J41" s="34"/>
      <c r="K41" s="33"/>
      <c r="L41" s="33"/>
      <c r="M41" s="33"/>
      <c r="N41" s="33"/>
      <c r="O41" s="33"/>
      <c r="P41" s="33"/>
      <c r="Q41" s="29"/>
      <c r="R41" s="49"/>
      <c r="S41" s="28"/>
      <c r="T41" s="27"/>
      <c r="U41" s="26"/>
      <c r="V41" s="31"/>
      <c r="W41" s="30"/>
      <c r="X41" s="30"/>
      <c r="Y41" s="29"/>
      <c r="Z41" s="31"/>
      <c r="AA41" s="30"/>
      <c r="AB41" s="30"/>
      <c r="AC41" s="29"/>
      <c r="AD41" s="31"/>
      <c r="AE41" s="30"/>
      <c r="AF41" s="30"/>
      <c r="AG41" s="29"/>
    </row>
    <row r="42" spans="1:33" ht="16.5" x14ac:dyDescent="0.3">
      <c r="A42" s="179">
        <f>COUNT(A$16:$A41)+1</f>
        <v>26</v>
      </c>
      <c r="B42" s="156" t="s">
        <v>155</v>
      </c>
      <c r="C42" s="39"/>
      <c r="D42" s="38"/>
      <c r="E42" s="38"/>
      <c r="F42" s="38"/>
      <c r="G42" s="37"/>
      <c r="H42" s="36"/>
      <c r="I42" s="35"/>
      <c r="J42" s="34"/>
      <c r="K42" s="33"/>
      <c r="L42" s="33"/>
      <c r="M42" s="33"/>
      <c r="N42" s="33"/>
      <c r="O42" s="33"/>
      <c r="P42" s="33"/>
      <c r="Q42" s="29"/>
      <c r="R42" s="49"/>
      <c r="S42" s="28"/>
      <c r="T42" s="27"/>
      <c r="U42" s="26"/>
      <c r="V42" s="31"/>
      <c r="W42" s="30"/>
      <c r="X42" s="30"/>
      <c r="Y42" s="29"/>
      <c r="Z42" s="31"/>
      <c r="AA42" s="30"/>
      <c r="AB42" s="30"/>
      <c r="AC42" s="29"/>
      <c r="AD42" s="31"/>
      <c r="AE42" s="30"/>
      <c r="AF42" s="30"/>
      <c r="AG42" s="29"/>
    </row>
    <row r="43" spans="1:33" ht="16.5" x14ac:dyDescent="0.3">
      <c r="A43" s="179">
        <f>COUNT(A$16:$A42)+1</f>
        <v>27</v>
      </c>
      <c r="B43" s="156" t="s">
        <v>154</v>
      </c>
      <c r="C43" s="39"/>
      <c r="D43" s="38"/>
      <c r="E43" s="38"/>
      <c r="F43" s="38"/>
      <c r="G43" s="37"/>
      <c r="H43" s="36"/>
      <c r="I43" s="35"/>
      <c r="J43" s="34"/>
      <c r="K43" s="33"/>
      <c r="L43" s="33"/>
      <c r="M43" s="33"/>
      <c r="N43" s="33"/>
      <c r="O43" s="33"/>
      <c r="P43" s="33"/>
      <c r="Q43" s="29"/>
      <c r="R43" s="49"/>
      <c r="S43" s="28"/>
      <c r="T43" s="27"/>
      <c r="U43" s="26"/>
      <c r="V43" s="31"/>
      <c r="W43" s="30"/>
      <c r="X43" s="30"/>
      <c r="Y43" s="29"/>
      <c r="Z43" s="31"/>
      <c r="AA43" s="30"/>
      <c r="AB43" s="30"/>
      <c r="AC43" s="29"/>
      <c r="AD43" s="31"/>
      <c r="AE43" s="30"/>
      <c r="AF43" s="30"/>
      <c r="AG43" s="29"/>
    </row>
    <row r="44" spans="1:33" ht="16.5" x14ac:dyDescent="0.3">
      <c r="A44" s="179">
        <f>COUNT(A$16:$A43)+1</f>
        <v>28</v>
      </c>
      <c r="B44" s="156" t="s">
        <v>153</v>
      </c>
      <c r="C44" s="39"/>
      <c r="D44" s="38"/>
      <c r="E44" s="38"/>
      <c r="F44" s="38"/>
      <c r="G44" s="37"/>
      <c r="H44" s="36"/>
      <c r="I44" s="35"/>
      <c r="J44" s="34"/>
      <c r="K44" s="33"/>
      <c r="L44" s="33"/>
      <c r="M44" s="33"/>
      <c r="N44" s="33"/>
      <c r="O44" s="33"/>
      <c r="P44" s="33"/>
      <c r="Q44" s="29"/>
      <c r="R44" s="49"/>
      <c r="S44" s="28"/>
      <c r="T44" s="27"/>
      <c r="U44" s="26"/>
      <c r="V44" s="31"/>
      <c r="W44" s="30"/>
      <c r="X44" s="30"/>
      <c r="Y44" s="29"/>
      <c r="Z44" s="31"/>
      <c r="AA44" s="30"/>
      <c r="AB44" s="30"/>
      <c r="AC44" s="29"/>
      <c r="AD44" s="31"/>
      <c r="AE44" s="30"/>
      <c r="AF44" s="30"/>
      <c r="AG44" s="29"/>
    </row>
    <row r="45" spans="1:33" ht="16.5" x14ac:dyDescent="0.3">
      <c r="A45" s="179">
        <f>COUNT(A$16:$A44)+1</f>
        <v>29</v>
      </c>
      <c r="B45" s="156" t="s">
        <v>31</v>
      </c>
      <c r="C45" s="39"/>
      <c r="D45" s="38"/>
      <c r="E45" s="38"/>
      <c r="F45" s="38"/>
      <c r="G45" s="37"/>
      <c r="H45" s="36"/>
      <c r="I45" s="35"/>
      <c r="J45" s="34"/>
      <c r="K45" s="33"/>
      <c r="L45" s="33"/>
      <c r="M45" s="33"/>
      <c r="N45" s="33"/>
      <c r="O45" s="33"/>
      <c r="P45" s="33"/>
      <c r="Q45" s="29"/>
      <c r="R45" s="49"/>
      <c r="S45" s="28"/>
      <c r="T45" s="27"/>
      <c r="U45" s="26"/>
      <c r="V45" s="31"/>
      <c r="W45" s="30"/>
      <c r="X45" s="30"/>
      <c r="Y45" s="29"/>
      <c r="Z45" s="31"/>
      <c r="AA45" s="30"/>
      <c r="AB45" s="30"/>
      <c r="AC45" s="29"/>
      <c r="AD45" s="31"/>
      <c r="AE45" s="30"/>
      <c r="AF45" s="30"/>
      <c r="AG45" s="29"/>
    </row>
    <row r="46" spans="1:33" ht="16.5" x14ac:dyDescent="0.3">
      <c r="A46" s="179">
        <f>COUNT(A$16:$A45)+1</f>
        <v>30</v>
      </c>
      <c r="B46" s="156" t="s">
        <v>152</v>
      </c>
      <c r="C46" s="39"/>
      <c r="D46" s="38"/>
      <c r="E46" s="38"/>
      <c r="F46" s="38"/>
      <c r="G46" s="37"/>
      <c r="H46" s="36"/>
      <c r="I46" s="35"/>
      <c r="J46" s="34"/>
      <c r="K46" s="33"/>
      <c r="L46" s="33"/>
      <c r="M46" s="33"/>
      <c r="N46" s="33"/>
      <c r="O46" s="33"/>
      <c r="P46" s="33"/>
      <c r="Q46" s="29"/>
      <c r="R46" s="49"/>
      <c r="S46" s="28"/>
      <c r="T46" s="27"/>
      <c r="U46" s="26"/>
      <c r="V46" s="31"/>
      <c r="W46" s="30"/>
      <c r="X46" s="30"/>
      <c r="Y46" s="29"/>
      <c r="Z46" s="31"/>
      <c r="AA46" s="30"/>
      <c r="AB46" s="30"/>
      <c r="AC46" s="29"/>
      <c r="AD46" s="31"/>
      <c r="AE46" s="30"/>
      <c r="AF46" s="30"/>
      <c r="AG46" s="29"/>
    </row>
    <row r="47" spans="1:33" ht="16.5" x14ac:dyDescent="0.3">
      <c r="A47" s="179">
        <f>COUNT(A$16:$A46)+1</f>
        <v>31</v>
      </c>
      <c r="B47" s="156" t="s">
        <v>151</v>
      </c>
      <c r="C47" s="39"/>
      <c r="D47" s="38"/>
      <c r="E47" s="38"/>
      <c r="F47" s="38"/>
      <c r="G47" s="37"/>
      <c r="H47" s="36"/>
      <c r="I47" s="35"/>
      <c r="J47" s="34"/>
      <c r="K47" s="33"/>
      <c r="L47" s="33"/>
      <c r="M47" s="33"/>
      <c r="N47" s="33"/>
      <c r="O47" s="33"/>
      <c r="P47" s="33"/>
      <c r="Q47" s="29"/>
      <c r="R47" s="49"/>
      <c r="S47" s="28"/>
      <c r="T47" s="27"/>
      <c r="U47" s="26"/>
      <c r="V47" s="31"/>
      <c r="W47" s="30"/>
      <c r="X47" s="30"/>
      <c r="Y47" s="29"/>
      <c r="Z47" s="31"/>
      <c r="AA47" s="30"/>
      <c r="AB47" s="30"/>
      <c r="AC47" s="29"/>
      <c r="AD47" s="31"/>
      <c r="AE47" s="30"/>
      <c r="AF47" s="30"/>
      <c r="AG47" s="29"/>
    </row>
    <row r="48" spans="1:33" ht="16.5" x14ac:dyDescent="0.3">
      <c r="A48" s="179">
        <f>COUNT(A$16:$A47)+1</f>
        <v>32</v>
      </c>
      <c r="B48" s="156" t="s">
        <v>150</v>
      </c>
      <c r="C48" s="39"/>
      <c r="D48" s="38"/>
      <c r="E48" s="38"/>
      <c r="F48" s="38"/>
      <c r="G48" s="37"/>
      <c r="H48" s="36"/>
      <c r="I48" s="35"/>
      <c r="J48" s="34"/>
      <c r="K48" s="33"/>
      <c r="L48" s="33"/>
      <c r="M48" s="33"/>
      <c r="N48" s="33"/>
      <c r="O48" s="33"/>
      <c r="P48" s="33"/>
      <c r="Q48" s="29"/>
      <c r="R48" s="49"/>
      <c r="S48" s="28"/>
      <c r="T48" s="27"/>
      <c r="U48" s="26"/>
      <c r="V48" s="31"/>
      <c r="W48" s="30"/>
      <c r="X48" s="30"/>
      <c r="Y48" s="29"/>
      <c r="Z48" s="31"/>
      <c r="AA48" s="30"/>
      <c r="AB48" s="30"/>
      <c r="AC48" s="29"/>
      <c r="AD48" s="31"/>
      <c r="AE48" s="30"/>
      <c r="AF48" s="30"/>
      <c r="AG48" s="29"/>
    </row>
    <row r="49" spans="1:33" ht="16.5" x14ac:dyDescent="0.3">
      <c r="A49" s="179">
        <f>COUNT(A$16:$A48)+1</f>
        <v>33</v>
      </c>
      <c r="B49" s="156" t="s">
        <v>149</v>
      </c>
      <c r="C49" s="39"/>
      <c r="D49" s="38"/>
      <c r="E49" s="38"/>
      <c r="F49" s="38"/>
      <c r="G49" s="37"/>
      <c r="H49" s="36"/>
      <c r="I49" s="35"/>
      <c r="J49" s="34"/>
      <c r="K49" s="33"/>
      <c r="L49" s="33"/>
      <c r="M49" s="33"/>
      <c r="N49" s="33"/>
      <c r="O49" s="33"/>
      <c r="P49" s="33"/>
      <c r="Q49" s="29"/>
      <c r="R49" s="49"/>
      <c r="S49" s="28"/>
      <c r="T49" s="27"/>
      <c r="U49" s="26"/>
      <c r="V49" s="31"/>
      <c r="W49" s="30"/>
      <c r="X49" s="30"/>
      <c r="Y49" s="29"/>
      <c r="Z49" s="31"/>
      <c r="AA49" s="30"/>
      <c r="AB49" s="30"/>
      <c r="AC49" s="29"/>
      <c r="AD49" s="31"/>
      <c r="AE49" s="30"/>
      <c r="AF49" s="30"/>
      <c r="AG49" s="29"/>
    </row>
    <row r="50" spans="1:33" ht="16.5" x14ac:dyDescent="0.3">
      <c r="A50" s="179">
        <f>COUNT(A$16:$A49)+1</f>
        <v>34</v>
      </c>
      <c r="B50" s="156"/>
      <c r="C50" s="39"/>
      <c r="D50" s="51"/>
      <c r="E50" s="50"/>
      <c r="F50" s="50"/>
      <c r="G50" s="37"/>
      <c r="H50" s="36"/>
      <c r="I50" s="35"/>
      <c r="J50" s="34"/>
      <c r="K50" s="33"/>
      <c r="L50" s="33"/>
      <c r="M50" s="33"/>
      <c r="N50" s="33"/>
      <c r="O50" s="33"/>
      <c r="P50" s="33"/>
      <c r="Q50" s="29"/>
      <c r="R50" s="49"/>
      <c r="S50" s="28" t="str">
        <f>IF(COUNTIF(Y50:AG50,"I")=0,"",COUNTIF(Y50:AG50,"I"))</f>
        <v/>
      </c>
      <c r="T50" s="27" t="str">
        <f>IF(COUNTIF(Y50:AG50,"N")=0,"",COUNTIF(Y50:AG50,"N"))</f>
        <v/>
      </c>
      <c r="U50" s="26" t="str">
        <f>IFERROR(S50/SUM(S50+T50)%,"")</f>
        <v/>
      </c>
      <c r="V50" s="31"/>
      <c r="W50" s="30"/>
      <c r="X50" s="30"/>
      <c r="Y50" s="29"/>
      <c r="Z50" s="31"/>
      <c r="AA50" s="30"/>
      <c r="AB50" s="30"/>
      <c r="AC50" s="29"/>
      <c r="AD50" s="31"/>
      <c r="AE50" s="30"/>
      <c r="AF50" s="30"/>
      <c r="AG50" s="29"/>
    </row>
    <row r="51" spans="1:33" ht="16.5" x14ac:dyDescent="0.3">
      <c r="A51" s="179">
        <f>COUNT(A$16:$A50)+1</f>
        <v>35</v>
      </c>
      <c r="B51" s="158" t="s">
        <v>15</v>
      </c>
      <c r="C51" s="48"/>
      <c r="D51" s="47"/>
      <c r="E51" s="41"/>
      <c r="F51" s="41"/>
      <c r="G51" s="46"/>
      <c r="H51" s="45"/>
      <c r="I51" s="44"/>
      <c r="J51" s="42"/>
      <c r="K51" s="41"/>
      <c r="L51" s="41"/>
      <c r="M51" s="41"/>
      <c r="N51" s="41"/>
      <c r="O51" s="41"/>
      <c r="P51" s="41"/>
      <c r="Q51" s="40"/>
      <c r="R51" s="43"/>
      <c r="S51" s="42"/>
      <c r="T51" s="41"/>
      <c r="U51" s="40"/>
      <c r="V51" s="31"/>
      <c r="W51" s="30"/>
      <c r="X51" s="30"/>
      <c r="Y51" s="40"/>
      <c r="Z51" s="31"/>
      <c r="AA51" s="30"/>
      <c r="AB51" s="30"/>
      <c r="AC51" s="40"/>
      <c r="AD51" s="31"/>
      <c r="AE51" s="30"/>
      <c r="AF51" s="30"/>
      <c r="AG51" s="40"/>
    </row>
    <row r="52" spans="1:33" ht="16.5" x14ac:dyDescent="0.3">
      <c r="A52" s="179">
        <f>COUNT(A$16:$A51)+1</f>
        <v>36</v>
      </c>
      <c r="B52" s="156"/>
      <c r="C52" s="39"/>
      <c r="D52" s="38"/>
      <c r="E52" s="38"/>
      <c r="F52" s="38"/>
      <c r="G52" s="37"/>
      <c r="H52" s="36"/>
      <c r="I52" s="35"/>
      <c r="J52" s="34"/>
      <c r="K52" s="33"/>
      <c r="L52" s="33"/>
      <c r="M52" s="33"/>
      <c r="N52" s="33"/>
      <c r="O52" s="33"/>
      <c r="P52" s="33"/>
      <c r="Q52" s="29"/>
      <c r="R52" s="32"/>
      <c r="S52" s="28" t="str">
        <f t="shared" ref="S52:S58" si="3">IF(COUNTIF(Y52:AG52,"I")=0,"",COUNTIF(Y52:AG52,"I"))</f>
        <v/>
      </c>
      <c r="T52" s="27" t="str">
        <f t="shared" ref="T52:T58" si="4">IF(COUNTIF(Y52:AG52,"N")=0,"",COUNTIF(Y52:AG52,"N"))</f>
        <v/>
      </c>
      <c r="U52" s="26" t="str">
        <f t="shared" ref="U52:U58" si="5">IFERROR(S52/SUM(S52+T52)%,"")</f>
        <v/>
      </c>
      <c r="V52" s="31"/>
      <c r="W52" s="30"/>
      <c r="X52" s="30"/>
      <c r="Y52" s="29"/>
      <c r="Z52" s="31"/>
      <c r="AA52" s="30"/>
      <c r="AB52" s="30"/>
      <c r="AC52" s="29"/>
      <c r="AD52" s="31"/>
      <c r="AE52" s="30"/>
      <c r="AF52" s="30"/>
      <c r="AG52" s="29"/>
    </row>
    <row r="53" spans="1:33" ht="16.5" x14ac:dyDescent="0.3">
      <c r="A53" s="179">
        <f>COUNT(A$16:$A52)+1</f>
        <v>37</v>
      </c>
      <c r="B53" s="156" t="s">
        <v>14</v>
      </c>
      <c r="C53" s="39"/>
      <c r="D53" s="38"/>
      <c r="E53" s="38"/>
      <c r="F53" s="38"/>
      <c r="G53" s="37"/>
      <c r="H53" s="36"/>
      <c r="I53" s="35"/>
      <c r="J53" s="34"/>
      <c r="K53" s="33"/>
      <c r="L53" s="33"/>
      <c r="M53" s="33"/>
      <c r="N53" s="33"/>
      <c r="O53" s="33"/>
      <c r="P53" s="33"/>
      <c r="Q53" s="29"/>
      <c r="R53" s="32"/>
      <c r="S53" s="28" t="str">
        <f t="shared" si="3"/>
        <v/>
      </c>
      <c r="T53" s="27" t="str">
        <f t="shared" si="4"/>
        <v/>
      </c>
      <c r="U53" s="26" t="str">
        <f t="shared" si="5"/>
        <v/>
      </c>
      <c r="V53" s="31"/>
      <c r="W53" s="30"/>
      <c r="X53" s="30"/>
      <c r="Y53" s="29"/>
      <c r="Z53" s="31"/>
      <c r="AA53" s="30"/>
      <c r="AB53" s="30"/>
      <c r="AC53" s="29"/>
      <c r="AD53" s="31"/>
      <c r="AE53" s="30"/>
      <c r="AF53" s="30"/>
      <c r="AG53" s="29"/>
    </row>
    <row r="54" spans="1:33" ht="16.5" x14ac:dyDescent="0.3">
      <c r="A54" s="179">
        <f>COUNT(A$16:$A53)+1</f>
        <v>38</v>
      </c>
      <c r="B54" s="156"/>
      <c r="C54" s="39"/>
      <c r="D54" s="38"/>
      <c r="E54" s="38"/>
      <c r="F54" s="38"/>
      <c r="G54" s="37"/>
      <c r="H54" s="36"/>
      <c r="I54" s="35"/>
      <c r="J54" s="34"/>
      <c r="K54" s="33"/>
      <c r="L54" s="33"/>
      <c r="M54" s="33"/>
      <c r="N54" s="33"/>
      <c r="O54" s="33"/>
      <c r="P54" s="33"/>
      <c r="Q54" s="29"/>
      <c r="R54" s="32"/>
      <c r="S54" s="28" t="str">
        <f t="shared" si="3"/>
        <v/>
      </c>
      <c r="T54" s="27" t="str">
        <f t="shared" si="4"/>
        <v/>
      </c>
      <c r="U54" s="26" t="str">
        <f t="shared" si="5"/>
        <v/>
      </c>
      <c r="V54" s="31"/>
      <c r="W54" s="30"/>
      <c r="X54" s="30"/>
      <c r="Y54" s="29"/>
      <c r="Z54" s="31"/>
      <c r="AA54" s="30"/>
      <c r="AB54" s="30"/>
      <c r="AC54" s="29"/>
      <c r="AD54" s="31"/>
      <c r="AE54" s="30"/>
      <c r="AF54" s="30"/>
      <c r="AG54" s="29"/>
    </row>
    <row r="55" spans="1:33" ht="16.5" x14ac:dyDescent="0.3">
      <c r="A55" s="179">
        <f>COUNT(A$16:$A54)+1</f>
        <v>39</v>
      </c>
      <c r="B55" s="156" t="s">
        <v>14</v>
      </c>
      <c r="C55" s="39"/>
      <c r="D55" s="38"/>
      <c r="E55" s="38"/>
      <c r="F55" s="38"/>
      <c r="G55" s="37"/>
      <c r="H55" s="36"/>
      <c r="I55" s="35"/>
      <c r="J55" s="34"/>
      <c r="K55" s="33"/>
      <c r="L55" s="33"/>
      <c r="M55" s="33"/>
      <c r="N55" s="33"/>
      <c r="O55" s="33"/>
      <c r="P55" s="33"/>
      <c r="Q55" s="29"/>
      <c r="R55" s="32"/>
      <c r="S55" s="28" t="str">
        <f t="shared" si="3"/>
        <v/>
      </c>
      <c r="T55" s="27" t="str">
        <f t="shared" si="4"/>
        <v/>
      </c>
      <c r="U55" s="26" t="str">
        <f t="shared" si="5"/>
        <v/>
      </c>
      <c r="V55" s="31"/>
      <c r="W55" s="30"/>
      <c r="X55" s="30"/>
      <c r="Y55" s="29"/>
      <c r="Z55" s="31"/>
      <c r="AA55" s="30"/>
      <c r="AB55" s="30"/>
      <c r="AC55" s="29"/>
      <c r="AD55" s="31"/>
      <c r="AE55" s="30"/>
      <c r="AF55" s="30"/>
      <c r="AG55" s="29"/>
    </row>
    <row r="56" spans="1:33" ht="16.5" x14ac:dyDescent="0.3">
      <c r="A56" s="179">
        <f>COUNT(A$16:$A55)+1</f>
        <v>40</v>
      </c>
      <c r="B56" s="156"/>
      <c r="C56" s="39"/>
      <c r="D56" s="38"/>
      <c r="E56" s="38"/>
      <c r="F56" s="38"/>
      <c r="G56" s="37"/>
      <c r="H56" s="36"/>
      <c r="I56" s="35"/>
      <c r="J56" s="34"/>
      <c r="K56" s="33"/>
      <c r="L56" s="33"/>
      <c r="M56" s="33"/>
      <c r="N56" s="33"/>
      <c r="O56" s="33"/>
      <c r="P56" s="33"/>
      <c r="Q56" s="29"/>
      <c r="R56" s="32"/>
      <c r="S56" s="28" t="str">
        <f t="shared" si="3"/>
        <v/>
      </c>
      <c r="T56" s="27" t="str">
        <f t="shared" si="4"/>
        <v/>
      </c>
      <c r="U56" s="26" t="str">
        <f t="shared" si="5"/>
        <v/>
      </c>
      <c r="V56" s="31"/>
      <c r="W56" s="30"/>
      <c r="X56" s="30"/>
      <c r="Y56" s="29"/>
      <c r="Z56" s="31"/>
      <c r="AA56" s="30"/>
      <c r="AB56" s="30"/>
      <c r="AC56" s="29"/>
      <c r="AD56" s="31"/>
      <c r="AE56" s="30"/>
      <c r="AF56" s="30"/>
      <c r="AG56" s="29"/>
    </row>
    <row r="57" spans="1:33" ht="16.5" x14ac:dyDescent="0.3">
      <c r="A57" s="179">
        <f>COUNT(A$16:$A56)+1</f>
        <v>41</v>
      </c>
      <c r="B57" s="159" t="s">
        <v>14</v>
      </c>
      <c r="C57" s="39"/>
      <c r="D57" s="38"/>
      <c r="E57" s="38"/>
      <c r="F57" s="38"/>
      <c r="G57" s="37"/>
      <c r="H57" s="36"/>
      <c r="I57" s="35"/>
      <c r="J57" s="34"/>
      <c r="K57" s="33"/>
      <c r="L57" s="33"/>
      <c r="M57" s="33"/>
      <c r="N57" s="33"/>
      <c r="O57" s="33"/>
      <c r="P57" s="33"/>
      <c r="Q57" s="29"/>
      <c r="R57" s="32"/>
      <c r="S57" s="28" t="str">
        <f t="shared" si="3"/>
        <v/>
      </c>
      <c r="T57" s="27" t="str">
        <f t="shared" si="4"/>
        <v/>
      </c>
      <c r="U57" s="26" t="str">
        <f t="shared" si="5"/>
        <v/>
      </c>
      <c r="V57" s="31"/>
      <c r="W57" s="30"/>
      <c r="X57" s="30"/>
      <c r="Y57" s="29"/>
      <c r="Z57" s="31"/>
      <c r="AA57" s="30"/>
      <c r="AB57" s="30"/>
      <c r="AC57" s="29"/>
      <c r="AD57" s="31"/>
      <c r="AE57" s="30"/>
      <c r="AF57" s="30"/>
      <c r="AG57" s="29"/>
    </row>
    <row r="58" spans="1:33" ht="17.25" thickBot="1" x14ac:dyDescent="0.35">
      <c r="A58" s="179">
        <f>COUNT(A$16:$A57)+1</f>
        <v>42</v>
      </c>
      <c r="B58" s="160"/>
      <c r="C58" s="25"/>
      <c r="D58" s="24"/>
      <c r="E58" s="24"/>
      <c r="F58" s="24"/>
      <c r="G58" s="23"/>
      <c r="H58" s="22"/>
      <c r="I58" s="21"/>
      <c r="J58" s="20"/>
      <c r="K58" s="19"/>
      <c r="L58" s="19"/>
      <c r="M58" s="19"/>
      <c r="N58" s="19"/>
      <c r="O58" s="19"/>
      <c r="P58" s="19"/>
      <c r="Q58" s="15"/>
      <c r="R58" s="18"/>
      <c r="S58" s="14" t="str">
        <f t="shared" si="3"/>
        <v/>
      </c>
      <c r="T58" s="13" t="str">
        <f t="shared" si="4"/>
        <v/>
      </c>
      <c r="U58" s="12" t="str">
        <f t="shared" si="5"/>
        <v/>
      </c>
      <c r="V58" s="17"/>
      <c r="W58" s="16"/>
      <c r="X58" s="16"/>
      <c r="Y58" s="15"/>
      <c r="Z58" s="17"/>
      <c r="AA58" s="16"/>
      <c r="AB58" s="16"/>
      <c r="AC58" s="15"/>
      <c r="AD58" s="17"/>
      <c r="AE58" s="16"/>
      <c r="AF58" s="16"/>
      <c r="AG58" s="15"/>
    </row>
    <row r="59" spans="1:33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spans="1:33" ht="18" x14ac:dyDescent="0.25">
      <c r="A61" s="6" t="s">
        <v>10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</row>
    <row r="62" spans="1:33" ht="18" x14ac:dyDescent="0.25">
      <c r="A62" s="11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</row>
    <row r="63" spans="1:33" ht="18" x14ac:dyDescent="0.25">
      <c r="A63" s="9" t="s">
        <v>9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</row>
    <row r="64" spans="1:33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</row>
    <row r="65" spans="1:33" x14ac:dyDescent="0.2">
      <c r="A65" s="6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spans="1:33" ht="15.7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</row>
    <row r="67" spans="1:33" x14ac:dyDescent="0.2">
      <c r="B67" s="2" t="s">
        <v>215</v>
      </c>
      <c r="C67" s="2"/>
      <c r="D67" s="2"/>
      <c r="E67" s="3"/>
    </row>
    <row r="68" spans="1:33" x14ac:dyDescent="0.2">
      <c r="B68" s="2" t="s">
        <v>8</v>
      </c>
      <c r="C68" s="2"/>
      <c r="D68" s="2"/>
      <c r="E68" s="3"/>
    </row>
    <row r="69" spans="1:33" x14ac:dyDescent="0.2">
      <c r="B69" s="3" t="s">
        <v>7</v>
      </c>
      <c r="C69" s="3"/>
      <c r="D69" s="3"/>
      <c r="E69" s="3"/>
    </row>
    <row r="70" spans="1:33" x14ac:dyDescent="0.2">
      <c r="B70" s="2" t="s">
        <v>6</v>
      </c>
      <c r="C70" s="2"/>
      <c r="D70" s="2"/>
      <c r="E70" s="3"/>
    </row>
    <row r="71" spans="1:33" x14ac:dyDescent="0.2">
      <c r="B71" s="3" t="s">
        <v>5</v>
      </c>
      <c r="C71" s="3"/>
      <c r="D71" s="3"/>
      <c r="E71" s="3"/>
    </row>
    <row r="72" spans="1:33" x14ac:dyDescent="0.2">
      <c r="B72" s="3" t="s">
        <v>4</v>
      </c>
      <c r="C72" s="3"/>
      <c r="D72" s="3"/>
      <c r="E72" s="3"/>
    </row>
    <row r="73" spans="1:33" x14ac:dyDescent="0.2">
      <c r="B73" s="2" t="s">
        <v>3</v>
      </c>
      <c r="C73" s="2"/>
      <c r="D73" s="2"/>
      <c r="E73" s="3"/>
    </row>
    <row r="74" spans="1:33" x14ac:dyDescent="0.2">
      <c r="B74" s="3" t="s">
        <v>2</v>
      </c>
      <c r="C74" s="3"/>
      <c r="D74" s="3"/>
      <c r="E74" s="3"/>
    </row>
    <row r="75" spans="1:33" x14ac:dyDescent="0.2">
      <c r="B75" s="2" t="s">
        <v>1</v>
      </c>
      <c r="C75" s="2"/>
      <c r="D75" s="2"/>
      <c r="E75" s="3"/>
    </row>
    <row r="76" spans="1:33" x14ac:dyDescent="0.2">
      <c r="B76" s="2" t="s">
        <v>0</v>
      </c>
      <c r="C76" s="2"/>
    </row>
  </sheetData>
  <mergeCells count="7">
    <mergeCell ref="V11:W11"/>
    <mergeCell ref="Z11:AA11"/>
    <mergeCell ref="AD11:AE11"/>
    <mergeCell ref="J11:N15"/>
    <mergeCell ref="O11:O15"/>
    <mergeCell ref="P11:P15"/>
    <mergeCell ref="Q11:Q15"/>
  </mergeCells>
  <dataValidations count="9">
    <dataValidation type="list" allowBlank="1" showInputMessage="1" showErrorMessage="1" sqref="P52:P58 P18:P25 P27:P50" xr:uid="{00000000-0002-0000-0500-000000000000}">
      <formula1>$AM$1:$AO$1</formula1>
    </dataValidation>
    <dataValidation type="list" allowBlank="1" showInputMessage="1" showErrorMessage="1" sqref="J18:J25 J52:J58 J27:J50" xr:uid="{00000000-0002-0000-0500-000001000000}">
      <formula1>$J$16</formula1>
    </dataValidation>
    <dataValidation type="list" allowBlank="1" showInputMessage="1" showErrorMessage="1" sqref="K52:K58 K18:K25 K27:K50" xr:uid="{00000000-0002-0000-0500-000002000000}">
      <formula1>$K$16</formula1>
    </dataValidation>
    <dataValidation type="list" allowBlank="1" showInputMessage="1" showErrorMessage="1" sqref="L18:L25 L52:L58 L27:L50" xr:uid="{00000000-0002-0000-0500-000003000000}">
      <formula1>$L$16</formula1>
    </dataValidation>
    <dataValidation type="list" allowBlank="1" showInputMessage="1" showErrorMessage="1" sqref="M18:M25 M52:M58 M27:M50" xr:uid="{00000000-0002-0000-0500-000004000000}">
      <formula1>$M$16</formula1>
    </dataValidation>
    <dataValidation type="list" allowBlank="1" showInputMessage="1" showErrorMessage="1" sqref="N52:N58 N18:N25 N27:N50" xr:uid="{00000000-0002-0000-0500-000005000000}">
      <formula1>$N$16</formula1>
    </dataValidation>
    <dataValidation type="list" allowBlank="1" showInputMessage="1" showErrorMessage="1" sqref="AG52:AG58 Q52:Q58 Y52:Y58 AC18:AC25 Y18:Y25 AG18:AG25 Q18:Q25 O18:O25 O52:O58 AC52:AC58 O27:O50 Q27:Q50 AC27:AC50 Y27:Y50 AG27:AG50" xr:uid="{00000000-0002-0000-0500-000006000000}">
      <formula1>$AP$1:$AR$1</formula1>
    </dataValidation>
    <dataValidation type="list" allowBlank="1" showInputMessage="1" showErrorMessage="1" sqref="I52:I58 I18:I25 I27:I50" xr:uid="{00000000-0002-0000-0500-000007000000}">
      <formula1>$AS$1:$AS$30</formula1>
    </dataValidation>
    <dataValidation type="list" allowBlank="1" showInputMessage="1" showErrorMessage="1" sqref="C18:C25 C52:C58 C27:C50" xr:uid="{00000000-0002-0000-0500-000008000000}">
      <formula1>$AW$1:$AW$14</formula1>
    </dataValidation>
  </dataValidations>
  <hyperlinks>
    <hyperlink ref="R8" r:id="rId1" xr:uid="{00000000-0004-0000-0500-000000000000}"/>
    <hyperlink ref="AH1" location="TARTALOM!A1" display=" &lt; Tartalom" xr:uid="{00000000-0004-0000-0500-000001000000}"/>
    <hyperlink ref="G1" location="TARTALOM!A1" display=" &lt; Tartalom" xr:uid="{00000000-0004-0000-0500-000002000000}"/>
  </hyperlinks>
  <pageMargins left="0.70866141732283472" right="0.70866141732283472" top="0.70866141732283472" bottom="0.70866141732283472" header="0.51181102362204722" footer="0.51181102362204722"/>
  <pageSetup paperSize="9" scale="64" orientation="portrait" r:id="rId2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6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W75"/>
  <sheetViews>
    <sheetView showGridLines="0" zoomScaleNormal="100" workbookViewId="0"/>
  </sheetViews>
  <sheetFormatPr defaultRowHeight="12.75" x14ac:dyDescent="0.2"/>
  <cols>
    <col min="1" max="1" width="6.375" style="1" customWidth="1"/>
    <col min="2" max="2" width="40" style="1" customWidth="1"/>
    <col min="3" max="3" width="13.625" style="1" customWidth="1"/>
    <col min="4" max="4" width="13.5" style="1" customWidth="1"/>
    <col min="5" max="6" width="15.25" style="1" customWidth="1"/>
    <col min="7" max="8" width="8.75" style="1" customWidth="1"/>
    <col min="9" max="9" width="10.875" style="1" customWidth="1"/>
    <col min="10" max="10" width="4.75" style="1" customWidth="1"/>
    <col min="11" max="14" width="3.625" style="1" customWidth="1"/>
    <col min="15" max="15" width="9.875" style="1" customWidth="1"/>
    <col min="16" max="17" width="10.875" style="1" customWidth="1"/>
    <col min="18" max="18" width="15.25" style="1" customWidth="1"/>
    <col min="19" max="21" width="10.875" style="1" customWidth="1"/>
    <col min="22" max="22" width="9.25" style="1" customWidth="1"/>
    <col min="23" max="23" width="21.5" style="1" customWidth="1"/>
    <col min="24" max="24" width="3.375" style="1" customWidth="1"/>
    <col min="25" max="25" width="10.875" style="1" customWidth="1"/>
    <col min="26" max="26" width="9.25" style="1" customWidth="1"/>
    <col min="27" max="27" width="21.5" style="1" customWidth="1"/>
    <col min="28" max="28" width="3.375" style="1" customWidth="1"/>
    <col min="29" max="29" width="10.875" style="1" customWidth="1"/>
    <col min="30" max="30" width="9.25" style="1" customWidth="1"/>
    <col min="31" max="31" width="21.5" style="1" customWidth="1"/>
    <col min="32" max="32" width="3.375" style="1" customWidth="1"/>
    <col min="33" max="33" width="10.875" style="1" customWidth="1"/>
    <col min="34" max="34" width="8.875" style="1" bestFit="1" customWidth="1"/>
    <col min="35" max="35" width="9" style="1"/>
    <col min="36" max="36" width="8.5" style="1" customWidth="1"/>
    <col min="37" max="16384" width="9" style="1"/>
  </cols>
  <sheetData>
    <row r="1" spans="1:49" ht="16.5" x14ac:dyDescent="0.3">
      <c r="A1" s="107" t="s">
        <v>279</v>
      </c>
      <c r="B1" s="93"/>
      <c r="C1" s="93"/>
      <c r="D1" s="93"/>
      <c r="E1" s="93"/>
      <c r="F1" s="93"/>
      <c r="G1" s="205" t="s">
        <v>129</v>
      </c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109" t="s">
        <v>129</v>
      </c>
      <c r="AK1" s="108" t="s">
        <v>128</v>
      </c>
      <c r="AL1" s="108" t="s">
        <v>26</v>
      </c>
      <c r="AM1" s="108" t="s">
        <v>17</v>
      </c>
      <c r="AN1" s="108" t="s">
        <v>26</v>
      </c>
      <c r="AO1" s="108" t="s">
        <v>29</v>
      </c>
      <c r="AP1" s="108" t="s">
        <v>16</v>
      </c>
      <c r="AQ1" s="108" t="s">
        <v>11</v>
      </c>
      <c r="AR1" s="108" t="s">
        <v>49</v>
      </c>
      <c r="AS1" s="1" t="s">
        <v>127</v>
      </c>
      <c r="AV1" s="1" t="s">
        <v>126</v>
      </c>
      <c r="AW1" s="1" t="s">
        <v>30</v>
      </c>
    </row>
    <row r="2" spans="1:49" ht="14.25" customHeight="1" x14ac:dyDescent="0.3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106"/>
      <c r="AS2" s="1" t="s">
        <v>30</v>
      </c>
      <c r="AV2" s="1" t="s">
        <v>125</v>
      </c>
      <c r="AW2" s="1" t="s">
        <v>56</v>
      </c>
    </row>
    <row r="3" spans="1:49" ht="16.5" x14ac:dyDescent="0.3">
      <c r="A3" s="107" t="s">
        <v>210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106"/>
      <c r="AS3" s="1" t="s">
        <v>41</v>
      </c>
      <c r="AV3" s="1" t="s">
        <v>123</v>
      </c>
      <c r="AW3" s="1" t="s">
        <v>38</v>
      </c>
    </row>
    <row r="4" spans="1:49" ht="18" customHeight="1" thickBot="1" x14ac:dyDescent="0.25">
      <c r="A4" s="101" t="str">
        <f>CONCATENATE("Ügyfél:   ",Alapa!$C$17)</f>
        <v xml:space="preserve">Ügyfél:   </v>
      </c>
      <c r="B4" s="102"/>
      <c r="C4" s="100" t="s">
        <v>122</v>
      </c>
      <c r="D4" s="105"/>
      <c r="E4" s="103"/>
      <c r="F4" s="102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S4" s="1" t="s">
        <v>124</v>
      </c>
      <c r="AV4" s="1" t="s">
        <v>121</v>
      </c>
      <c r="AW4" s="1" t="s">
        <v>22</v>
      </c>
    </row>
    <row r="5" spans="1:49" ht="15.75" customHeight="1" thickBot="1" x14ac:dyDescent="0.35">
      <c r="A5" s="101" t="str">
        <f>CONCATENATE("Fordulónap: ",Alapa!$C$12)</f>
        <v xml:space="preserve">Fordulónap: </v>
      </c>
      <c r="B5" s="97"/>
      <c r="C5" s="100" t="s">
        <v>120</v>
      </c>
      <c r="D5" s="98" t="e">
        <f>VLOOKUP(AI5,Alapa!$G$2:$H$22,2)</f>
        <v>#N/A</v>
      </c>
      <c r="E5" s="98" t="s">
        <v>119</v>
      </c>
      <c r="F5" s="144" t="str">
        <f>IF(Alapa!$N$2=0," ",Alapa!$N$2)</f>
        <v xml:space="preserve"> 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6" t="s">
        <v>118</v>
      </c>
      <c r="AI5" s="95">
        <v>1</v>
      </c>
      <c r="AS5" s="1" t="s">
        <v>12</v>
      </c>
      <c r="AV5" s="1" t="s">
        <v>116</v>
      </c>
      <c r="AW5" s="1" t="s">
        <v>33</v>
      </c>
    </row>
    <row r="6" spans="1:49" ht="16.5" x14ac:dyDescent="0.3">
      <c r="A6" s="30"/>
      <c r="B6" s="30"/>
      <c r="C6" s="30"/>
      <c r="D6" s="30"/>
      <c r="E6" s="30"/>
      <c r="F6" s="30"/>
      <c r="G6" s="30"/>
      <c r="H6" s="30"/>
      <c r="I6" s="94"/>
      <c r="J6" s="30"/>
      <c r="K6" s="30"/>
      <c r="L6" s="30"/>
      <c r="M6" s="30"/>
      <c r="N6" s="30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S6" s="1" t="s">
        <v>117</v>
      </c>
      <c r="AV6" s="1" t="s">
        <v>114</v>
      </c>
      <c r="AW6" s="1" t="s">
        <v>27</v>
      </c>
    </row>
    <row r="7" spans="1:49" x14ac:dyDescent="0.2">
      <c r="A7" s="92" t="s">
        <v>113</v>
      </c>
      <c r="B7" s="93" t="s">
        <v>256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S7" s="1" t="s">
        <v>115</v>
      </c>
      <c r="AV7" s="1" t="s">
        <v>111</v>
      </c>
      <c r="AW7" s="1" t="s">
        <v>168</v>
      </c>
    </row>
    <row r="8" spans="1:49" ht="15.75" x14ac:dyDescent="0.25">
      <c r="A8" s="92" t="s">
        <v>109</v>
      </c>
      <c r="B8" s="93" t="s">
        <v>257</v>
      </c>
      <c r="C8" s="93"/>
      <c r="D8" s="93"/>
      <c r="E8" s="93"/>
      <c r="F8" s="93"/>
      <c r="G8" s="93"/>
      <c r="H8" s="186" t="s">
        <v>261</v>
      </c>
      <c r="I8" s="93"/>
      <c r="J8" s="93"/>
      <c r="K8" s="93"/>
      <c r="L8" s="93"/>
      <c r="M8" s="93"/>
      <c r="N8" s="93"/>
      <c r="O8" s="93"/>
      <c r="P8" s="93"/>
      <c r="Q8" s="93"/>
      <c r="R8" s="185" t="s">
        <v>260</v>
      </c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S8" s="1" t="s">
        <v>112</v>
      </c>
      <c r="AV8" s="1" t="s">
        <v>107</v>
      </c>
      <c r="AW8" s="1" t="s">
        <v>110</v>
      </c>
    </row>
    <row r="9" spans="1:49" x14ac:dyDescent="0.2">
      <c r="A9" s="92" t="s">
        <v>105</v>
      </c>
      <c r="B9" s="5" t="s">
        <v>104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S9" s="1" t="s">
        <v>169</v>
      </c>
      <c r="AV9" s="1" t="s">
        <v>102</v>
      </c>
      <c r="AW9" s="1" t="s">
        <v>106</v>
      </c>
    </row>
    <row r="10" spans="1:49" ht="16.5" thickBot="1" x14ac:dyDescent="0.3">
      <c r="A10" s="91"/>
      <c r="B10" s="89"/>
      <c r="C10" s="147" t="s">
        <v>223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90"/>
      <c r="S10" s="93"/>
      <c r="T10" s="175" t="s">
        <v>259</v>
      </c>
      <c r="U10" s="89"/>
      <c r="V10" s="183" t="s">
        <v>258</v>
      </c>
      <c r="W10" s="89"/>
      <c r="X10" s="89"/>
      <c r="Y10" s="89"/>
      <c r="Z10" s="176" t="s">
        <v>255</v>
      </c>
      <c r="AA10" s="89"/>
      <c r="AB10" s="89"/>
      <c r="AC10" s="89"/>
      <c r="AD10" s="93"/>
      <c r="AE10" s="89"/>
      <c r="AF10" s="89"/>
      <c r="AG10" s="89"/>
      <c r="AS10" s="1" t="s">
        <v>224</v>
      </c>
      <c r="AV10" s="1" t="s">
        <v>99</v>
      </c>
      <c r="AW10" s="1" t="s">
        <v>247</v>
      </c>
    </row>
    <row r="11" spans="1:49" s="57" customFormat="1" ht="82.5" x14ac:dyDescent="0.2">
      <c r="A11" s="136"/>
      <c r="B11" s="162" t="s">
        <v>222</v>
      </c>
      <c r="C11" s="137"/>
      <c r="D11" s="139"/>
      <c r="E11" s="139" t="s">
        <v>98</v>
      </c>
      <c r="F11" s="139"/>
      <c r="G11" s="139"/>
      <c r="H11" s="140"/>
      <c r="I11" s="199" t="s">
        <v>97</v>
      </c>
      <c r="J11" s="340" t="s">
        <v>214</v>
      </c>
      <c r="K11" s="341"/>
      <c r="L11" s="341"/>
      <c r="M11" s="341"/>
      <c r="N11" s="341"/>
      <c r="O11" s="344" t="s">
        <v>96</v>
      </c>
      <c r="P11" s="341" t="s">
        <v>216</v>
      </c>
      <c r="Q11" s="346" t="s">
        <v>366</v>
      </c>
      <c r="R11" s="202" t="s">
        <v>95</v>
      </c>
      <c r="S11" s="87" t="s">
        <v>220</v>
      </c>
      <c r="T11" s="86" t="s">
        <v>221</v>
      </c>
      <c r="U11" s="85" t="s">
        <v>91</v>
      </c>
      <c r="V11" s="338" t="s">
        <v>94</v>
      </c>
      <c r="W11" s="339"/>
      <c r="X11" s="88"/>
      <c r="Y11" s="85" t="s">
        <v>92</v>
      </c>
      <c r="Z11" s="338" t="s">
        <v>93</v>
      </c>
      <c r="AA11" s="339"/>
      <c r="AB11" s="88"/>
      <c r="AC11" s="85" t="s">
        <v>92</v>
      </c>
      <c r="AD11" s="338" t="s">
        <v>254</v>
      </c>
      <c r="AE11" s="339"/>
      <c r="AF11" s="88"/>
      <c r="AG11" s="85" t="s">
        <v>92</v>
      </c>
      <c r="AS11" s="1" t="s">
        <v>108</v>
      </c>
      <c r="AV11" s="1" t="s">
        <v>89</v>
      </c>
      <c r="AW11" s="1" t="s">
        <v>248</v>
      </c>
    </row>
    <row r="12" spans="1:49" s="57" customFormat="1" ht="16.5" x14ac:dyDescent="0.2">
      <c r="A12" s="78" t="s">
        <v>365</v>
      </c>
      <c r="B12" s="138"/>
      <c r="C12" s="77"/>
      <c r="D12" s="76"/>
      <c r="E12" s="76"/>
      <c r="F12" s="76"/>
      <c r="G12" s="76"/>
      <c r="H12" s="76"/>
      <c r="I12" s="200"/>
      <c r="J12" s="342"/>
      <c r="K12" s="343"/>
      <c r="L12" s="343"/>
      <c r="M12" s="343"/>
      <c r="N12" s="343"/>
      <c r="O12" s="345"/>
      <c r="P12" s="343"/>
      <c r="Q12" s="347"/>
      <c r="R12" s="203"/>
      <c r="S12" s="166"/>
      <c r="T12" s="167"/>
      <c r="U12" s="168"/>
      <c r="V12" s="84" t="s">
        <v>88</v>
      </c>
      <c r="W12" s="83" t="s">
        <v>87</v>
      </c>
      <c r="X12" s="169"/>
      <c r="Y12" s="168" t="s">
        <v>75</v>
      </c>
      <c r="Z12" s="84" t="s">
        <v>88</v>
      </c>
      <c r="AA12" s="83" t="s">
        <v>87</v>
      </c>
      <c r="AB12" s="169"/>
      <c r="AC12" s="168" t="s">
        <v>75</v>
      </c>
      <c r="AD12" s="84" t="s">
        <v>88</v>
      </c>
      <c r="AE12" s="83" t="s">
        <v>87</v>
      </c>
      <c r="AF12" s="169"/>
      <c r="AG12" s="168" t="s">
        <v>75</v>
      </c>
      <c r="AS12" s="1" t="s">
        <v>103</v>
      </c>
      <c r="AV12" s="1"/>
      <c r="AW12" s="1" t="s">
        <v>101</v>
      </c>
    </row>
    <row r="13" spans="1:49" s="57" customFormat="1" ht="16.5" x14ac:dyDescent="0.2">
      <c r="A13" s="294"/>
      <c r="B13" s="295"/>
      <c r="C13" s="77"/>
      <c r="D13" s="76"/>
      <c r="E13" s="76"/>
      <c r="F13" s="76"/>
      <c r="G13" s="76"/>
      <c r="H13" s="76"/>
      <c r="I13" s="200"/>
      <c r="J13" s="342"/>
      <c r="K13" s="343"/>
      <c r="L13" s="343"/>
      <c r="M13" s="343"/>
      <c r="N13" s="343"/>
      <c r="O13" s="345"/>
      <c r="P13" s="343"/>
      <c r="Q13" s="347"/>
      <c r="R13" s="203"/>
      <c r="S13" s="163"/>
      <c r="T13" s="163"/>
      <c r="U13" s="163"/>
      <c r="V13" s="82"/>
      <c r="W13" s="81"/>
      <c r="X13" s="170"/>
      <c r="Y13" s="171"/>
      <c r="Z13" s="82"/>
      <c r="AA13" s="81"/>
      <c r="AB13" s="170"/>
      <c r="AC13" s="171"/>
      <c r="AD13" s="82"/>
      <c r="AE13" s="81"/>
      <c r="AF13" s="170"/>
      <c r="AG13" s="171"/>
      <c r="AS13" s="1" t="s">
        <v>100</v>
      </c>
      <c r="AV13" s="1"/>
      <c r="AW13" s="1" t="s">
        <v>19</v>
      </c>
    </row>
    <row r="14" spans="1:49" s="57" customFormat="1" ht="16.5" x14ac:dyDescent="0.2">
      <c r="A14" s="294"/>
      <c r="B14" s="295"/>
      <c r="C14" s="77"/>
      <c r="D14" s="76"/>
      <c r="E14" s="76"/>
      <c r="F14" s="76"/>
      <c r="G14" s="76"/>
      <c r="H14" s="76"/>
      <c r="I14" s="200"/>
      <c r="J14" s="342"/>
      <c r="K14" s="343"/>
      <c r="L14" s="343"/>
      <c r="M14" s="343"/>
      <c r="N14" s="343"/>
      <c r="O14" s="345"/>
      <c r="P14" s="343"/>
      <c r="Q14" s="347"/>
      <c r="R14" s="203"/>
      <c r="S14" s="80">
        <f>SUM(X13:AG13)</f>
        <v>0</v>
      </c>
      <c r="T14" s="79"/>
      <c r="U14" s="26" t="str">
        <f>IFERROR(S14/SUM(S14+T15)%,"")</f>
        <v/>
      </c>
      <c r="V14" s="74"/>
      <c r="W14" s="70"/>
      <c r="X14" s="65" t="s">
        <v>16</v>
      </c>
      <c r="Y14" s="64">
        <f>COUNTIF(Y18:Y57,"I")</f>
        <v>0</v>
      </c>
      <c r="Z14" s="74"/>
      <c r="AA14" s="70"/>
      <c r="AB14" s="65" t="s">
        <v>16</v>
      </c>
      <c r="AC14" s="64">
        <f>COUNTIF(AC18:AC57,"I")</f>
        <v>0</v>
      </c>
      <c r="AD14" s="164"/>
      <c r="AE14" s="165"/>
      <c r="AF14" s="65" t="s">
        <v>16</v>
      </c>
      <c r="AG14" s="64">
        <f>COUNTIF(AG18:AG57,"I")</f>
        <v>0</v>
      </c>
      <c r="AS14" s="1"/>
      <c r="AV14" s="1"/>
      <c r="AW14" s="1" t="s">
        <v>13</v>
      </c>
    </row>
    <row r="15" spans="1:49" s="57" customFormat="1" ht="16.5" x14ac:dyDescent="0.3">
      <c r="A15" s="294"/>
      <c r="B15" s="295"/>
      <c r="C15" s="77"/>
      <c r="D15" s="76"/>
      <c r="E15" s="75"/>
      <c r="F15" s="75"/>
      <c r="G15" s="75"/>
      <c r="H15" s="75"/>
      <c r="I15" s="200"/>
      <c r="J15" s="342"/>
      <c r="K15" s="343"/>
      <c r="L15" s="343"/>
      <c r="M15" s="343"/>
      <c r="N15" s="343"/>
      <c r="O15" s="345"/>
      <c r="P15" s="343"/>
      <c r="Q15" s="347"/>
      <c r="R15" s="203"/>
      <c r="S15" s="73"/>
      <c r="T15" s="72">
        <f>SUM(X15:AG15)</f>
        <v>0</v>
      </c>
      <c r="U15" s="63"/>
      <c r="V15" s="73"/>
      <c r="W15" s="79"/>
      <c r="X15" s="65" t="s">
        <v>11</v>
      </c>
      <c r="Y15" s="64">
        <f>COUNTIF(Y18:Y57,"N")</f>
        <v>0</v>
      </c>
      <c r="Z15" s="73"/>
      <c r="AA15" s="83"/>
      <c r="AB15" s="65" t="s">
        <v>11</v>
      </c>
      <c r="AC15" s="64">
        <f>COUNTIF(AC18:AC57,"N")</f>
        <v>0</v>
      </c>
      <c r="AD15" s="73"/>
      <c r="AE15" s="83"/>
      <c r="AF15" s="65" t="s">
        <v>11</v>
      </c>
      <c r="AG15" s="64">
        <f>COUNTIF(AG18:AG57,"N")</f>
        <v>0</v>
      </c>
      <c r="AS15" s="1" t="s">
        <v>90</v>
      </c>
      <c r="AV15" s="1"/>
      <c r="AW15" s="1"/>
    </row>
    <row r="16" spans="1:49" s="57" customFormat="1" ht="16.5" x14ac:dyDescent="0.3">
      <c r="A16" s="71" t="s">
        <v>83</v>
      </c>
      <c r="B16" s="151" t="s">
        <v>82</v>
      </c>
      <c r="C16" s="112" t="s">
        <v>81</v>
      </c>
      <c r="D16" s="70" t="s">
        <v>80</v>
      </c>
      <c r="E16" s="70" t="s">
        <v>79</v>
      </c>
      <c r="F16" s="70" t="s">
        <v>78</v>
      </c>
      <c r="G16" s="142" t="s">
        <v>77</v>
      </c>
      <c r="H16" s="110" t="s">
        <v>76</v>
      </c>
      <c r="I16" s="201"/>
      <c r="J16" s="69" t="s">
        <v>32</v>
      </c>
      <c r="K16" s="68" t="s">
        <v>24</v>
      </c>
      <c r="L16" s="68" t="s">
        <v>21</v>
      </c>
      <c r="M16" s="68" t="s">
        <v>20</v>
      </c>
      <c r="N16" s="68" t="s">
        <v>18</v>
      </c>
      <c r="O16" s="68" t="s">
        <v>75</v>
      </c>
      <c r="P16" s="68" t="s">
        <v>74</v>
      </c>
      <c r="Q16" s="150" t="s">
        <v>75</v>
      </c>
      <c r="R16" s="203"/>
      <c r="S16" s="163"/>
      <c r="T16" s="163"/>
      <c r="U16" s="63"/>
      <c r="V16" s="67"/>
      <c r="W16" s="66"/>
      <c r="X16" s="65" t="s">
        <v>73</v>
      </c>
      <c r="Y16" s="64" t="str">
        <f>IFERROR((Y14/SUM(Y14+Y15)%),"")</f>
        <v/>
      </c>
      <c r="Z16" s="67"/>
      <c r="AA16" s="66"/>
      <c r="AB16" s="65" t="s">
        <v>73</v>
      </c>
      <c r="AC16" s="64" t="str">
        <f>IFERROR((AC14/SUM(AC14+AC15)%),"")</f>
        <v/>
      </c>
      <c r="AD16" s="67"/>
      <c r="AE16" s="66"/>
      <c r="AF16" s="65" t="s">
        <v>73</v>
      </c>
      <c r="AG16" s="64" t="str">
        <f>IFERROR((AG14/SUM(AG14+AG15)%),"")</f>
        <v/>
      </c>
      <c r="AS16" s="1" t="s">
        <v>86</v>
      </c>
      <c r="AW16" s="1"/>
    </row>
    <row r="17" spans="1:49" x14ac:dyDescent="0.2">
      <c r="A17" s="178">
        <f>COUNT(A$16:$A16)+1</f>
        <v>1</v>
      </c>
      <c r="B17" s="152" t="s">
        <v>71</v>
      </c>
      <c r="C17" s="62"/>
      <c r="D17" s="61"/>
      <c r="E17" s="61"/>
      <c r="F17" s="61"/>
      <c r="G17" s="61"/>
      <c r="H17" s="61"/>
      <c r="I17" s="58"/>
      <c r="J17" s="60"/>
      <c r="K17" s="59"/>
      <c r="L17" s="59"/>
      <c r="M17" s="59"/>
      <c r="N17" s="59"/>
      <c r="O17" s="59"/>
      <c r="P17" s="59"/>
      <c r="Q17" s="58"/>
      <c r="R17" s="204"/>
      <c r="S17" s="60"/>
      <c r="T17" s="59"/>
      <c r="U17" s="58"/>
      <c r="V17" s="60"/>
      <c r="W17" s="59"/>
      <c r="X17" s="59"/>
      <c r="Y17" s="58"/>
      <c r="Z17" s="60"/>
      <c r="AA17" s="59"/>
      <c r="AB17" s="59"/>
      <c r="AC17" s="58"/>
      <c r="AD17" s="60"/>
      <c r="AE17" s="59"/>
      <c r="AF17" s="59"/>
      <c r="AG17" s="58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1" t="s">
        <v>85</v>
      </c>
    </row>
    <row r="18" spans="1:49" ht="16.5" x14ac:dyDescent="0.3">
      <c r="A18" s="179">
        <f>COUNT(A$16:$A17)+1</f>
        <v>2</v>
      </c>
      <c r="B18" s="153" t="s">
        <v>69</v>
      </c>
      <c r="C18" s="39"/>
      <c r="D18" s="38"/>
      <c r="E18" s="38"/>
      <c r="F18" s="38"/>
      <c r="G18" s="37"/>
      <c r="H18" s="36"/>
      <c r="I18" s="35"/>
      <c r="J18" s="34"/>
      <c r="K18" s="33"/>
      <c r="L18" s="33"/>
      <c r="M18" s="33"/>
      <c r="N18" s="33"/>
      <c r="O18" s="33"/>
      <c r="P18" s="33"/>
      <c r="Q18" s="29"/>
      <c r="R18" s="49"/>
      <c r="S18" s="28" t="str">
        <f t="shared" ref="S18:S25" si="0">IF(COUNTIF(Y18:AG18,"I")=0,"",COUNTIF(Y18:AG18,"I"))</f>
        <v/>
      </c>
      <c r="T18" s="27" t="str">
        <f t="shared" ref="T18:T25" si="1">IF(COUNTIF(Y18:AG18,"N")=0,"",COUNTIF(Y18:AG18,"N"))</f>
        <v/>
      </c>
      <c r="U18" s="26" t="str">
        <f t="shared" ref="U18:U25" si="2">IFERROR(S18/SUM(S18+T18)%,"")</f>
        <v/>
      </c>
      <c r="V18" s="31"/>
      <c r="W18" s="30"/>
      <c r="X18" s="30"/>
      <c r="Y18" s="29"/>
      <c r="Z18" s="31"/>
      <c r="AA18" s="30"/>
      <c r="AB18" s="30"/>
      <c r="AC18" s="29"/>
      <c r="AD18" s="31"/>
      <c r="AE18" s="30"/>
      <c r="AF18" s="30"/>
      <c r="AG18" s="29"/>
      <c r="AS18" s="1" t="s">
        <v>84</v>
      </c>
    </row>
    <row r="19" spans="1:49" ht="16.5" x14ac:dyDescent="0.3">
      <c r="A19" s="179">
        <f>COUNT(A$16:$A18)+1</f>
        <v>3</v>
      </c>
      <c r="B19" s="153" t="s">
        <v>67</v>
      </c>
      <c r="C19" s="39"/>
      <c r="D19" s="38"/>
      <c r="E19" s="38"/>
      <c r="F19" s="38"/>
      <c r="G19" s="37"/>
      <c r="H19" s="36"/>
      <c r="I19" s="35"/>
      <c r="J19" s="34"/>
      <c r="K19" s="33"/>
      <c r="L19" s="33"/>
      <c r="M19" s="33"/>
      <c r="N19" s="33"/>
      <c r="O19" s="33"/>
      <c r="P19" s="33"/>
      <c r="Q19" s="29"/>
      <c r="R19" s="49"/>
      <c r="S19" s="28" t="str">
        <f t="shared" si="0"/>
        <v/>
      </c>
      <c r="T19" s="27" t="str">
        <f t="shared" si="1"/>
        <v/>
      </c>
      <c r="U19" s="26" t="str">
        <f t="shared" si="2"/>
        <v/>
      </c>
      <c r="V19" s="31"/>
      <c r="W19" s="30"/>
      <c r="X19" s="30"/>
      <c r="Y19" s="29"/>
      <c r="Z19" s="31"/>
      <c r="AA19" s="30"/>
      <c r="AB19" s="30"/>
      <c r="AC19" s="29"/>
      <c r="AD19" s="31"/>
      <c r="AE19" s="30"/>
      <c r="AF19" s="30"/>
      <c r="AG19" s="29"/>
      <c r="AS19" s="1" t="s">
        <v>72</v>
      </c>
      <c r="AW19" s="57"/>
    </row>
    <row r="20" spans="1:49" ht="16.5" x14ac:dyDescent="0.3">
      <c r="A20" s="179">
        <f>COUNT(A$16:$A19)+1</f>
        <v>4</v>
      </c>
      <c r="B20" s="153" t="s">
        <v>65</v>
      </c>
      <c r="C20" s="39"/>
      <c r="D20" s="38"/>
      <c r="E20" s="38"/>
      <c r="F20" s="38"/>
      <c r="G20" s="37"/>
      <c r="H20" s="36"/>
      <c r="I20" s="35"/>
      <c r="J20" s="34"/>
      <c r="K20" s="33"/>
      <c r="L20" s="33"/>
      <c r="M20" s="33"/>
      <c r="N20" s="33"/>
      <c r="O20" s="33"/>
      <c r="P20" s="33"/>
      <c r="Q20" s="29"/>
      <c r="R20" s="49"/>
      <c r="S20" s="28" t="str">
        <f t="shared" si="0"/>
        <v/>
      </c>
      <c r="T20" s="27" t="str">
        <f t="shared" si="1"/>
        <v/>
      </c>
      <c r="U20" s="26" t="str">
        <f t="shared" si="2"/>
        <v/>
      </c>
      <c r="V20" s="31"/>
      <c r="W20" s="30"/>
      <c r="X20" s="30"/>
      <c r="Y20" s="29"/>
      <c r="Z20" s="31"/>
      <c r="AA20" s="30"/>
      <c r="AB20" s="30"/>
      <c r="AC20" s="29"/>
      <c r="AD20" s="31"/>
      <c r="AE20" s="30"/>
      <c r="AF20" s="30"/>
      <c r="AG20" s="29"/>
      <c r="AS20" s="1" t="s">
        <v>70</v>
      </c>
    </row>
    <row r="21" spans="1:49" ht="16.5" x14ac:dyDescent="0.3">
      <c r="A21" s="179">
        <f>COUNT(A$16:$A20)+1</f>
        <v>5</v>
      </c>
      <c r="B21" s="153" t="s">
        <v>63</v>
      </c>
      <c r="C21" s="39"/>
      <c r="D21" s="38"/>
      <c r="E21" s="38"/>
      <c r="F21" s="38"/>
      <c r="G21" s="37"/>
      <c r="H21" s="36"/>
      <c r="I21" s="35"/>
      <c r="J21" s="34"/>
      <c r="K21" s="33"/>
      <c r="L21" s="33"/>
      <c r="M21" s="33"/>
      <c r="N21" s="33"/>
      <c r="O21" s="33"/>
      <c r="P21" s="33"/>
      <c r="Q21" s="29"/>
      <c r="R21" s="49"/>
      <c r="S21" s="28" t="str">
        <f t="shared" si="0"/>
        <v/>
      </c>
      <c r="T21" s="27" t="str">
        <f t="shared" si="1"/>
        <v/>
      </c>
      <c r="U21" s="26" t="str">
        <f t="shared" si="2"/>
        <v/>
      </c>
      <c r="V21" s="31"/>
      <c r="W21" s="30"/>
      <c r="X21" s="30"/>
      <c r="Y21" s="29"/>
      <c r="Z21" s="31"/>
      <c r="AA21" s="30"/>
      <c r="AB21" s="30"/>
      <c r="AC21" s="29"/>
      <c r="AD21" s="31"/>
      <c r="AE21" s="30"/>
      <c r="AF21" s="30"/>
      <c r="AG21" s="29"/>
      <c r="AS21" s="1" t="s">
        <v>68</v>
      </c>
    </row>
    <row r="22" spans="1:49" ht="16.5" x14ac:dyDescent="0.3">
      <c r="A22" s="179">
        <f>COUNT(A$16:$A21)+1</f>
        <v>6</v>
      </c>
      <c r="B22" s="153" t="s">
        <v>61</v>
      </c>
      <c r="C22" s="39"/>
      <c r="D22" s="38"/>
      <c r="E22" s="38"/>
      <c r="F22" s="38"/>
      <c r="G22" s="37"/>
      <c r="H22" s="36"/>
      <c r="I22" s="35"/>
      <c r="J22" s="34"/>
      <c r="K22" s="33"/>
      <c r="L22" s="33"/>
      <c r="M22" s="33"/>
      <c r="N22" s="33"/>
      <c r="O22" s="33"/>
      <c r="P22" s="33"/>
      <c r="Q22" s="29"/>
      <c r="R22" s="49"/>
      <c r="S22" s="28" t="str">
        <f t="shared" si="0"/>
        <v/>
      </c>
      <c r="T22" s="27" t="str">
        <f t="shared" si="1"/>
        <v/>
      </c>
      <c r="U22" s="26" t="str">
        <f t="shared" si="2"/>
        <v/>
      </c>
      <c r="V22" s="31"/>
      <c r="W22" s="30"/>
      <c r="X22" s="30"/>
      <c r="Y22" s="29"/>
      <c r="Z22" s="31"/>
      <c r="AA22" s="30"/>
      <c r="AB22" s="30"/>
      <c r="AC22" s="29"/>
      <c r="AD22" s="31"/>
      <c r="AE22" s="30"/>
      <c r="AF22" s="30"/>
      <c r="AG22" s="29"/>
      <c r="AS22" s="1" t="s">
        <v>66</v>
      </c>
    </row>
    <row r="23" spans="1:49" ht="16.5" x14ac:dyDescent="0.3">
      <c r="A23" s="179">
        <f>COUNT(A$16:$A22)+1</f>
        <v>7</v>
      </c>
      <c r="B23" s="153" t="s">
        <v>59</v>
      </c>
      <c r="C23" s="39"/>
      <c r="D23" s="38"/>
      <c r="E23" s="38"/>
      <c r="F23" s="38"/>
      <c r="G23" s="37"/>
      <c r="H23" s="36"/>
      <c r="I23" s="35"/>
      <c r="J23" s="34"/>
      <c r="K23" s="33"/>
      <c r="L23" s="33"/>
      <c r="M23" s="33"/>
      <c r="N23" s="33"/>
      <c r="O23" s="33"/>
      <c r="P23" s="33"/>
      <c r="Q23" s="29"/>
      <c r="R23" s="49"/>
      <c r="S23" s="28" t="str">
        <f t="shared" si="0"/>
        <v/>
      </c>
      <c r="T23" s="27" t="str">
        <f t="shared" si="1"/>
        <v/>
      </c>
      <c r="U23" s="26" t="str">
        <f t="shared" si="2"/>
        <v/>
      </c>
      <c r="V23" s="31"/>
      <c r="W23" s="30"/>
      <c r="X23" s="30"/>
      <c r="Y23" s="29"/>
      <c r="Z23" s="31"/>
      <c r="AA23" s="30"/>
      <c r="AB23" s="30"/>
      <c r="AC23" s="29"/>
      <c r="AD23" s="31"/>
      <c r="AE23" s="30"/>
      <c r="AF23" s="30"/>
      <c r="AG23" s="29"/>
      <c r="AS23" s="1" t="s">
        <v>64</v>
      </c>
    </row>
    <row r="24" spans="1:49" ht="16.5" x14ac:dyDescent="0.3">
      <c r="A24" s="179">
        <f>COUNT(A$16:$A23)+1</f>
        <v>8</v>
      </c>
      <c r="B24" s="154" t="s">
        <v>217</v>
      </c>
      <c r="C24" s="39"/>
      <c r="D24" s="38"/>
      <c r="E24" s="38"/>
      <c r="F24" s="38"/>
      <c r="G24" s="37"/>
      <c r="H24" s="36"/>
      <c r="I24" s="35"/>
      <c r="J24" s="34"/>
      <c r="K24" s="33"/>
      <c r="L24" s="33"/>
      <c r="M24" s="33"/>
      <c r="N24" s="33"/>
      <c r="O24" s="33"/>
      <c r="P24" s="33"/>
      <c r="Q24" s="29"/>
      <c r="R24" s="49"/>
      <c r="S24" s="28" t="str">
        <f t="shared" si="0"/>
        <v/>
      </c>
      <c r="T24" s="27" t="str">
        <f t="shared" si="1"/>
        <v/>
      </c>
      <c r="U24" s="26" t="str">
        <f t="shared" si="2"/>
        <v/>
      </c>
      <c r="V24" s="31"/>
      <c r="W24" s="30"/>
      <c r="X24" s="30"/>
      <c r="Y24" s="29"/>
      <c r="Z24" s="31"/>
      <c r="AA24" s="30"/>
      <c r="AB24" s="30"/>
      <c r="AC24" s="29"/>
      <c r="AD24" s="31"/>
      <c r="AE24" s="30"/>
      <c r="AF24" s="30"/>
      <c r="AG24" s="29"/>
      <c r="AS24" s="1" t="s">
        <v>62</v>
      </c>
    </row>
    <row r="25" spans="1:49" ht="16.5" x14ac:dyDescent="0.3">
      <c r="A25" s="179">
        <f>COUNT(A$16:$A24)+1</f>
        <v>9</v>
      </c>
      <c r="B25" s="154"/>
      <c r="C25" s="39"/>
      <c r="D25" s="56"/>
      <c r="E25" s="56"/>
      <c r="F25" s="56"/>
      <c r="G25" s="37"/>
      <c r="H25" s="36"/>
      <c r="I25" s="35"/>
      <c r="J25" s="34"/>
      <c r="K25" s="33"/>
      <c r="L25" s="33"/>
      <c r="M25" s="33"/>
      <c r="N25" s="33"/>
      <c r="O25" s="33"/>
      <c r="P25" s="33"/>
      <c r="Q25" s="29"/>
      <c r="R25" s="49"/>
      <c r="S25" s="28" t="str">
        <f t="shared" si="0"/>
        <v/>
      </c>
      <c r="T25" s="27" t="str">
        <f t="shared" si="1"/>
        <v/>
      </c>
      <c r="U25" s="26" t="str">
        <f t="shared" si="2"/>
        <v/>
      </c>
      <c r="V25" s="31"/>
      <c r="W25" s="30"/>
      <c r="X25" s="30"/>
      <c r="Y25" s="29"/>
      <c r="Z25" s="31"/>
      <c r="AA25" s="30"/>
      <c r="AB25" s="30"/>
      <c r="AC25" s="29"/>
      <c r="AD25" s="31"/>
      <c r="AE25" s="30"/>
      <c r="AF25" s="30"/>
      <c r="AG25" s="29"/>
      <c r="AS25" s="1" t="s">
        <v>60</v>
      </c>
    </row>
    <row r="26" spans="1:49" ht="16.5" x14ac:dyDescent="0.3">
      <c r="A26" s="179">
        <f>COUNT(A$16:$A25)+1</f>
        <v>10</v>
      </c>
      <c r="B26" s="155" t="s">
        <v>54</v>
      </c>
      <c r="C26" s="55"/>
      <c r="D26" s="41"/>
      <c r="E26" s="41"/>
      <c r="F26" s="41"/>
      <c r="G26" s="46"/>
      <c r="H26" s="45"/>
      <c r="I26" s="44"/>
      <c r="J26" s="42"/>
      <c r="K26" s="41"/>
      <c r="L26" s="41"/>
      <c r="M26" s="41"/>
      <c r="N26" s="41"/>
      <c r="O26" s="41"/>
      <c r="P26" s="41"/>
      <c r="Q26" s="40"/>
      <c r="R26" s="43"/>
      <c r="S26" s="42"/>
      <c r="T26" s="41"/>
      <c r="U26" s="40"/>
      <c r="V26" s="31"/>
      <c r="W26" s="30"/>
      <c r="X26" s="30"/>
      <c r="Y26" s="40"/>
      <c r="Z26" s="31"/>
      <c r="AA26" s="30"/>
      <c r="AB26" s="30"/>
      <c r="AC26" s="40"/>
      <c r="AD26" s="31"/>
      <c r="AE26" s="30"/>
      <c r="AF26" s="30"/>
      <c r="AG26" s="40"/>
      <c r="AS26" s="1" t="s">
        <v>58</v>
      </c>
    </row>
    <row r="27" spans="1:49" ht="16.5" x14ac:dyDescent="0.3">
      <c r="A27" s="179">
        <f>COUNT(A$16:$A26)+1</f>
        <v>11</v>
      </c>
      <c r="B27" s="156" t="s">
        <v>167</v>
      </c>
      <c r="C27" s="39"/>
      <c r="D27" s="38"/>
      <c r="E27" s="38"/>
      <c r="F27" s="38"/>
      <c r="G27" s="37"/>
      <c r="H27" s="36"/>
      <c r="I27" s="35"/>
      <c r="J27" s="34"/>
      <c r="K27" s="33"/>
      <c r="L27" s="33"/>
      <c r="M27" s="33"/>
      <c r="N27" s="33"/>
      <c r="O27" s="33"/>
      <c r="P27" s="33"/>
      <c r="Q27" s="29"/>
      <c r="R27" s="49"/>
      <c r="S27" s="28" t="str">
        <f>IF(COUNTIF(Y27:AG27,"I")=0,"",COUNTIF(Y27:AG27,"I"))</f>
        <v/>
      </c>
      <c r="T27" s="27" t="str">
        <f>IF(COUNTIF(Y27:AG27,"N")=0,"",COUNTIF(Y27:AG27,"N"))</f>
        <v/>
      </c>
      <c r="U27" s="26" t="str">
        <f>IFERROR(S27/SUM(S27+T27)%,"")</f>
        <v/>
      </c>
      <c r="V27" s="31"/>
      <c r="W27" s="30"/>
      <c r="X27" s="30"/>
      <c r="Y27" s="29"/>
      <c r="Z27" s="31"/>
      <c r="AA27" s="30"/>
      <c r="AB27" s="30"/>
      <c r="AC27" s="29"/>
      <c r="AD27" s="31"/>
      <c r="AE27" s="30"/>
      <c r="AF27" s="30"/>
      <c r="AG27" s="29"/>
      <c r="AS27" s="1" t="s">
        <v>57</v>
      </c>
    </row>
    <row r="28" spans="1:49" ht="16.5" x14ac:dyDescent="0.3">
      <c r="A28" s="179">
        <f>COUNT(A$16:$A27)+1</f>
        <v>12</v>
      </c>
      <c r="B28" s="156" t="s">
        <v>166</v>
      </c>
      <c r="C28" s="39"/>
      <c r="D28" s="38"/>
      <c r="E28" s="38"/>
      <c r="F28" s="38"/>
      <c r="G28" s="37"/>
      <c r="H28" s="36"/>
      <c r="I28" s="35"/>
      <c r="J28" s="34"/>
      <c r="K28" s="33"/>
      <c r="L28" s="33"/>
      <c r="M28" s="33"/>
      <c r="N28" s="33"/>
      <c r="O28" s="33"/>
      <c r="P28" s="33"/>
      <c r="Q28" s="29"/>
      <c r="R28" s="49"/>
      <c r="S28" s="28"/>
      <c r="T28" s="27"/>
      <c r="U28" s="26"/>
      <c r="V28" s="31"/>
      <c r="W28" s="30"/>
      <c r="X28" s="30"/>
      <c r="Y28" s="29"/>
      <c r="Z28" s="31"/>
      <c r="AA28" s="30"/>
      <c r="AB28" s="30"/>
      <c r="AC28" s="29"/>
      <c r="AD28" s="31"/>
      <c r="AE28" s="30"/>
      <c r="AF28" s="30"/>
      <c r="AG28" s="29"/>
      <c r="AS28" s="1" t="s">
        <v>55</v>
      </c>
    </row>
    <row r="29" spans="1:49" ht="16.5" x14ac:dyDescent="0.3">
      <c r="A29" s="179">
        <f>COUNT(A$16:$A28)+1</f>
        <v>13</v>
      </c>
      <c r="B29" s="156" t="s">
        <v>165</v>
      </c>
      <c r="C29" s="39"/>
      <c r="D29" s="38"/>
      <c r="E29" s="38"/>
      <c r="F29" s="38"/>
      <c r="G29" s="37"/>
      <c r="H29" s="36"/>
      <c r="I29" s="35"/>
      <c r="J29" s="34"/>
      <c r="K29" s="33"/>
      <c r="L29" s="33"/>
      <c r="M29" s="33"/>
      <c r="N29" s="33"/>
      <c r="O29" s="33"/>
      <c r="P29" s="33"/>
      <c r="Q29" s="29"/>
      <c r="R29" s="49"/>
      <c r="S29" s="28"/>
      <c r="T29" s="27"/>
      <c r="U29" s="26"/>
      <c r="V29" s="31"/>
      <c r="W29" s="30"/>
      <c r="X29" s="30"/>
      <c r="Y29" s="29"/>
      <c r="Z29" s="31"/>
      <c r="AA29" s="30"/>
      <c r="AB29" s="30"/>
      <c r="AC29" s="29"/>
      <c r="AD29" s="31"/>
      <c r="AE29" s="30"/>
      <c r="AF29" s="30"/>
      <c r="AG29" s="29"/>
    </row>
    <row r="30" spans="1:49" ht="16.5" x14ac:dyDescent="0.3">
      <c r="A30" s="179">
        <f>COUNT(A$16:$A29)+1</f>
        <v>14</v>
      </c>
      <c r="B30" s="156" t="s">
        <v>164</v>
      </c>
      <c r="C30" s="39"/>
      <c r="D30" s="38"/>
      <c r="E30" s="38"/>
      <c r="F30" s="38"/>
      <c r="G30" s="37"/>
      <c r="H30" s="36"/>
      <c r="I30" s="35"/>
      <c r="J30" s="34"/>
      <c r="K30" s="33"/>
      <c r="L30" s="33"/>
      <c r="M30" s="33"/>
      <c r="N30" s="33"/>
      <c r="O30" s="33"/>
      <c r="P30" s="33"/>
      <c r="Q30" s="29"/>
      <c r="R30" s="49"/>
      <c r="S30" s="28" t="str">
        <f>IF(COUNTIF(Y30:AG30,"I")=0,"",COUNTIF(Y30:AG30,"I"))</f>
        <v/>
      </c>
      <c r="T30" s="27" t="str">
        <f>IF(COUNTIF(Y30:AG30,"N")=0,"",COUNTIF(Y30:AG30,"N"))</f>
        <v/>
      </c>
      <c r="U30" s="26" t="str">
        <f>IFERROR(S30/SUM(S30+T30)%,"")</f>
        <v/>
      </c>
      <c r="V30" s="31"/>
      <c r="W30" s="30"/>
      <c r="X30" s="30"/>
      <c r="Y30" s="29"/>
      <c r="Z30" s="31"/>
      <c r="AA30" s="30"/>
      <c r="AB30" s="30"/>
      <c r="AC30" s="29"/>
      <c r="AD30" s="31"/>
      <c r="AE30" s="30"/>
      <c r="AF30" s="30"/>
      <c r="AG30" s="29"/>
    </row>
    <row r="31" spans="1:49" ht="16.5" x14ac:dyDescent="0.3">
      <c r="A31" s="179">
        <f>COUNT(A$16:$A30)+1</f>
        <v>15</v>
      </c>
      <c r="B31" s="156" t="s">
        <v>163</v>
      </c>
      <c r="C31" s="39"/>
      <c r="D31" s="38"/>
      <c r="E31" s="38"/>
      <c r="F31" s="38"/>
      <c r="G31" s="37"/>
      <c r="H31" s="36"/>
      <c r="I31" s="35"/>
      <c r="J31" s="34"/>
      <c r="K31" s="33"/>
      <c r="L31" s="33"/>
      <c r="M31" s="33"/>
      <c r="N31" s="33"/>
      <c r="O31" s="33"/>
      <c r="P31" s="33"/>
      <c r="Q31" s="29"/>
      <c r="R31" s="49"/>
      <c r="S31" s="28"/>
      <c r="T31" s="27"/>
      <c r="U31" s="26"/>
      <c r="V31" s="31"/>
      <c r="W31" s="30"/>
      <c r="X31" s="30"/>
      <c r="Y31" s="29"/>
      <c r="Z31" s="31"/>
      <c r="AA31" s="30"/>
      <c r="AB31" s="30"/>
      <c r="AC31" s="29"/>
      <c r="AD31" s="31"/>
      <c r="AE31" s="30"/>
      <c r="AF31" s="30"/>
      <c r="AG31" s="29"/>
    </row>
    <row r="32" spans="1:49" ht="16.5" x14ac:dyDescent="0.3">
      <c r="A32" s="179">
        <f>COUNT(A$16:$A31)+1</f>
        <v>16</v>
      </c>
      <c r="B32" s="156" t="s">
        <v>48</v>
      </c>
      <c r="C32" s="39"/>
      <c r="D32" s="38"/>
      <c r="E32" s="38"/>
      <c r="F32" s="38"/>
      <c r="G32" s="37"/>
      <c r="H32" s="36"/>
      <c r="I32" s="35"/>
      <c r="J32" s="34"/>
      <c r="K32" s="33"/>
      <c r="L32" s="33"/>
      <c r="M32" s="33"/>
      <c r="N32" s="33"/>
      <c r="O32" s="33"/>
      <c r="P32" s="33"/>
      <c r="Q32" s="29"/>
      <c r="R32" s="49"/>
      <c r="S32" s="28" t="str">
        <f t="shared" ref="S32:S38" si="3">IF(COUNTIF(Y32:AG32,"I")=0,"",COUNTIF(Y32:AG32,"I"))</f>
        <v/>
      </c>
      <c r="T32" s="27" t="str">
        <f t="shared" ref="T32:T38" si="4">IF(COUNTIF(Y32:AG32,"N")=0,"",COUNTIF(Y32:AG32,"N"))</f>
        <v/>
      </c>
      <c r="U32" s="26" t="str">
        <f t="shared" ref="U32:U38" si="5">IFERROR(S32/SUM(S32+T32)%,"")</f>
        <v/>
      </c>
      <c r="V32" s="31"/>
      <c r="W32" s="30"/>
      <c r="X32" s="30"/>
      <c r="Y32" s="29"/>
      <c r="Z32" s="31"/>
      <c r="AA32" s="30"/>
      <c r="AB32" s="30"/>
      <c r="AC32" s="29"/>
      <c r="AD32" s="31"/>
      <c r="AE32" s="30"/>
      <c r="AF32" s="30"/>
      <c r="AG32" s="29"/>
    </row>
    <row r="33" spans="1:33" ht="16.5" x14ac:dyDescent="0.3">
      <c r="A33" s="179">
        <f>COUNT(A$16:$A32)+1</f>
        <v>17</v>
      </c>
      <c r="B33" s="156" t="s">
        <v>47</v>
      </c>
      <c r="C33" s="39"/>
      <c r="D33" s="38"/>
      <c r="E33" s="38"/>
      <c r="F33" s="38"/>
      <c r="G33" s="37"/>
      <c r="H33" s="36"/>
      <c r="I33" s="35"/>
      <c r="J33" s="34"/>
      <c r="K33" s="33"/>
      <c r="L33" s="33"/>
      <c r="M33" s="33"/>
      <c r="N33" s="33"/>
      <c r="O33" s="33"/>
      <c r="P33" s="33"/>
      <c r="Q33" s="29"/>
      <c r="R33" s="49"/>
      <c r="S33" s="28" t="str">
        <f t="shared" si="3"/>
        <v/>
      </c>
      <c r="T33" s="27" t="str">
        <f t="shared" si="4"/>
        <v/>
      </c>
      <c r="U33" s="26" t="str">
        <f t="shared" si="5"/>
        <v/>
      </c>
      <c r="V33" s="31"/>
      <c r="W33" s="30"/>
      <c r="X33" s="30"/>
      <c r="Y33" s="29"/>
      <c r="Z33" s="31"/>
      <c r="AA33" s="30"/>
      <c r="AB33" s="30"/>
      <c r="AC33" s="29"/>
      <c r="AD33" s="31"/>
      <c r="AE33" s="30"/>
      <c r="AF33" s="30"/>
      <c r="AG33" s="29"/>
    </row>
    <row r="34" spans="1:33" ht="16.5" x14ac:dyDescent="0.3">
      <c r="A34" s="179">
        <f>COUNT(A$16:$A33)+1</f>
        <v>18</v>
      </c>
      <c r="B34" s="156" t="s">
        <v>45</v>
      </c>
      <c r="C34" s="39"/>
      <c r="D34" s="38"/>
      <c r="E34" s="38"/>
      <c r="F34" s="38"/>
      <c r="G34" s="37"/>
      <c r="H34" s="36"/>
      <c r="I34" s="35"/>
      <c r="J34" s="34"/>
      <c r="K34" s="33"/>
      <c r="L34" s="33"/>
      <c r="M34" s="33"/>
      <c r="N34" s="33"/>
      <c r="O34" s="33"/>
      <c r="P34" s="33"/>
      <c r="Q34" s="29"/>
      <c r="R34" s="49"/>
      <c r="S34" s="28" t="str">
        <f t="shared" si="3"/>
        <v/>
      </c>
      <c r="T34" s="27" t="str">
        <f t="shared" si="4"/>
        <v/>
      </c>
      <c r="U34" s="26" t="str">
        <f t="shared" si="5"/>
        <v/>
      </c>
      <c r="V34" s="31"/>
      <c r="W34" s="30"/>
      <c r="X34" s="30"/>
      <c r="Y34" s="29"/>
      <c r="Z34" s="31"/>
      <c r="AA34" s="30"/>
      <c r="AB34" s="30"/>
      <c r="AC34" s="29"/>
      <c r="AD34" s="31"/>
      <c r="AE34" s="30"/>
      <c r="AF34" s="30"/>
      <c r="AG34" s="29"/>
    </row>
    <row r="35" spans="1:33" ht="16.5" x14ac:dyDescent="0.3">
      <c r="A35" s="179">
        <f>COUNT(A$16:$A34)+1</f>
        <v>19</v>
      </c>
      <c r="B35" s="156" t="s">
        <v>44</v>
      </c>
      <c r="C35" s="39"/>
      <c r="D35" s="38"/>
      <c r="E35" s="38"/>
      <c r="F35" s="38"/>
      <c r="G35" s="37"/>
      <c r="H35" s="36"/>
      <c r="I35" s="35"/>
      <c r="J35" s="34"/>
      <c r="K35" s="33"/>
      <c r="L35" s="33"/>
      <c r="M35" s="33"/>
      <c r="N35" s="33"/>
      <c r="O35" s="33"/>
      <c r="P35" s="33"/>
      <c r="Q35" s="29"/>
      <c r="R35" s="49"/>
      <c r="S35" s="28" t="str">
        <f t="shared" si="3"/>
        <v/>
      </c>
      <c r="T35" s="27" t="str">
        <f t="shared" si="4"/>
        <v/>
      </c>
      <c r="U35" s="26" t="str">
        <f t="shared" si="5"/>
        <v/>
      </c>
      <c r="V35" s="31"/>
      <c r="W35" s="30"/>
      <c r="X35" s="30"/>
      <c r="Y35" s="29"/>
      <c r="Z35" s="31"/>
      <c r="AA35" s="30"/>
      <c r="AB35" s="30"/>
      <c r="AC35" s="29"/>
      <c r="AD35" s="31"/>
      <c r="AE35" s="30"/>
      <c r="AF35" s="30"/>
      <c r="AG35" s="29"/>
    </row>
    <row r="36" spans="1:33" ht="16.5" x14ac:dyDescent="0.3">
      <c r="A36" s="179">
        <f>COUNT(A$16:$A35)+1</f>
        <v>20</v>
      </c>
      <c r="B36" s="156" t="s">
        <v>43</v>
      </c>
      <c r="C36" s="39"/>
      <c r="D36" s="38"/>
      <c r="E36" s="38"/>
      <c r="F36" s="38"/>
      <c r="G36" s="37"/>
      <c r="H36" s="36"/>
      <c r="I36" s="35"/>
      <c r="J36" s="34"/>
      <c r="K36" s="33"/>
      <c r="L36" s="33"/>
      <c r="M36" s="33"/>
      <c r="N36" s="33"/>
      <c r="O36" s="33"/>
      <c r="P36" s="33"/>
      <c r="Q36" s="29"/>
      <c r="R36" s="49"/>
      <c r="S36" s="28" t="str">
        <f t="shared" si="3"/>
        <v/>
      </c>
      <c r="T36" s="27" t="str">
        <f t="shared" si="4"/>
        <v/>
      </c>
      <c r="U36" s="26" t="str">
        <f t="shared" si="5"/>
        <v/>
      </c>
      <c r="V36" s="31"/>
      <c r="W36" s="30"/>
      <c r="X36" s="30"/>
      <c r="Y36" s="29"/>
      <c r="Z36" s="31"/>
      <c r="AA36" s="30"/>
      <c r="AB36" s="30"/>
      <c r="AC36" s="29"/>
      <c r="AD36" s="31"/>
      <c r="AE36" s="30"/>
      <c r="AF36" s="30"/>
      <c r="AG36" s="29"/>
    </row>
    <row r="37" spans="1:33" ht="16.5" x14ac:dyDescent="0.3">
      <c r="A37" s="179">
        <f>COUNT(A$16:$A36)+1</f>
        <v>21</v>
      </c>
      <c r="B37" s="156" t="s">
        <v>42</v>
      </c>
      <c r="C37" s="39"/>
      <c r="D37" s="38"/>
      <c r="E37" s="38"/>
      <c r="F37" s="38"/>
      <c r="G37" s="37"/>
      <c r="H37" s="36"/>
      <c r="I37" s="35"/>
      <c r="J37" s="34"/>
      <c r="K37" s="33"/>
      <c r="L37" s="33"/>
      <c r="M37" s="33"/>
      <c r="N37" s="33"/>
      <c r="O37" s="33"/>
      <c r="P37" s="33"/>
      <c r="Q37" s="29"/>
      <c r="R37" s="49"/>
      <c r="S37" s="28" t="str">
        <f t="shared" si="3"/>
        <v/>
      </c>
      <c r="T37" s="27" t="str">
        <f t="shared" si="4"/>
        <v/>
      </c>
      <c r="U37" s="26" t="str">
        <f t="shared" si="5"/>
        <v/>
      </c>
      <c r="V37" s="31"/>
      <c r="W37" s="30"/>
      <c r="X37" s="30"/>
      <c r="Y37" s="29"/>
      <c r="Z37" s="31"/>
      <c r="AA37" s="30"/>
      <c r="AB37" s="30"/>
      <c r="AC37" s="29"/>
      <c r="AD37" s="31"/>
      <c r="AE37" s="30"/>
      <c r="AF37" s="30"/>
      <c r="AG37" s="29"/>
    </row>
    <row r="38" spans="1:33" ht="16.5" x14ac:dyDescent="0.3">
      <c r="A38" s="179">
        <f>COUNT(A$16:$A37)+1</f>
        <v>22</v>
      </c>
      <c r="B38" s="156" t="s">
        <v>226</v>
      </c>
      <c r="C38" s="39"/>
      <c r="D38" s="38"/>
      <c r="E38" s="38"/>
      <c r="F38" s="38"/>
      <c r="G38" s="37"/>
      <c r="H38" s="36"/>
      <c r="I38" s="35"/>
      <c r="J38" s="34"/>
      <c r="K38" s="33"/>
      <c r="L38" s="33"/>
      <c r="M38" s="33"/>
      <c r="N38" s="33"/>
      <c r="O38" s="33"/>
      <c r="P38" s="33"/>
      <c r="Q38" s="29"/>
      <c r="R38" s="49"/>
      <c r="S38" s="28" t="str">
        <f t="shared" si="3"/>
        <v/>
      </c>
      <c r="T38" s="27" t="str">
        <f t="shared" si="4"/>
        <v/>
      </c>
      <c r="U38" s="26" t="str">
        <f t="shared" si="5"/>
        <v/>
      </c>
      <c r="V38" s="31"/>
      <c r="W38" s="30"/>
      <c r="X38" s="30"/>
      <c r="Y38" s="29"/>
      <c r="Z38" s="31"/>
      <c r="AA38" s="30"/>
      <c r="AB38" s="30"/>
      <c r="AC38" s="29"/>
      <c r="AD38" s="31"/>
      <c r="AE38" s="30"/>
      <c r="AF38" s="30"/>
      <c r="AG38" s="29"/>
    </row>
    <row r="39" spans="1:33" ht="16.5" x14ac:dyDescent="0.3">
      <c r="A39" s="179">
        <f>COUNT(A$16:$A38)+1</f>
        <v>23</v>
      </c>
      <c r="B39" s="156" t="s">
        <v>225</v>
      </c>
      <c r="C39" s="39"/>
      <c r="D39" s="38"/>
      <c r="E39" s="38"/>
      <c r="F39" s="38"/>
      <c r="G39" s="37"/>
      <c r="H39" s="36"/>
      <c r="I39" s="35"/>
      <c r="J39" s="34"/>
      <c r="K39" s="33"/>
      <c r="L39" s="33"/>
      <c r="M39" s="33"/>
      <c r="N39" s="33"/>
      <c r="O39" s="33"/>
      <c r="P39" s="33"/>
      <c r="Q39" s="29"/>
      <c r="R39" s="49"/>
      <c r="S39" s="28"/>
      <c r="T39" s="27"/>
      <c r="U39" s="26"/>
      <c r="V39" s="31"/>
      <c r="W39" s="30"/>
      <c r="X39" s="30"/>
      <c r="Y39" s="29"/>
      <c r="Z39" s="31"/>
      <c r="AA39" s="30"/>
      <c r="AB39" s="30"/>
      <c r="AC39" s="29"/>
      <c r="AD39" s="31"/>
      <c r="AE39" s="30"/>
      <c r="AF39" s="30"/>
      <c r="AG39" s="29"/>
    </row>
    <row r="40" spans="1:33" ht="16.5" x14ac:dyDescent="0.3">
      <c r="A40" s="179">
        <f>COUNT(A$16:$A39)+1</f>
        <v>24</v>
      </c>
      <c r="B40" s="156" t="s">
        <v>161</v>
      </c>
      <c r="C40" s="39"/>
      <c r="D40" s="38"/>
      <c r="E40" s="38"/>
      <c r="F40" s="38"/>
      <c r="G40" s="37"/>
      <c r="H40" s="36"/>
      <c r="I40" s="35"/>
      <c r="J40" s="34"/>
      <c r="K40" s="33"/>
      <c r="L40" s="33"/>
      <c r="M40" s="33"/>
      <c r="N40" s="33"/>
      <c r="O40" s="33"/>
      <c r="P40" s="33"/>
      <c r="Q40" s="29"/>
      <c r="R40" s="49"/>
      <c r="S40" s="28"/>
      <c r="T40" s="27"/>
      <c r="U40" s="26"/>
      <c r="V40" s="31"/>
      <c r="W40" s="30"/>
      <c r="X40" s="30"/>
      <c r="Y40" s="29"/>
      <c r="Z40" s="31"/>
      <c r="AA40" s="30"/>
      <c r="AB40" s="30"/>
      <c r="AC40" s="29"/>
      <c r="AD40" s="31"/>
      <c r="AE40" s="30"/>
      <c r="AF40" s="30"/>
      <c r="AG40" s="29"/>
    </row>
    <row r="41" spans="1:33" ht="16.5" x14ac:dyDescent="0.3">
      <c r="A41" s="179">
        <f>COUNT(A$16:$A40)+1</f>
        <v>25</v>
      </c>
      <c r="B41" s="156" t="s">
        <v>160</v>
      </c>
      <c r="C41" s="39"/>
      <c r="D41" s="38"/>
      <c r="E41" s="38"/>
      <c r="F41" s="38"/>
      <c r="G41" s="37"/>
      <c r="H41" s="36"/>
      <c r="I41" s="35"/>
      <c r="J41" s="34"/>
      <c r="K41" s="33"/>
      <c r="L41" s="33"/>
      <c r="M41" s="33"/>
      <c r="N41" s="33"/>
      <c r="O41" s="33"/>
      <c r="P41" s="33"/>
      <c r="Q41" s="29"/>
      <c r="R41" s="49"/>
      <c r="S41" s="28"/>
      <c r="T41" s="27"/>
      <c r="U41" s="26"/>
      <c r="V41" s="31"/>
      <c r="W41" s="30"/>
      <c r="X41" s="30"/>
      <c r="Y41" s="29"/>
      <c r="Z41" s="31"/>
      <c r="AA41" s="30"/>
      <c r="AB41" s="30"/>
      <c r="AC41" s="29"/>
      <c r="AD41" s="31"/>
      <c r="AE41" s="30"/>
      <c r="AF41" s="30"/>
      <c r="AG41" s="29"/>
    </row>
    <row r="42" spans="1:33" ht="16.5" x14ac:dyDescent="0.3">
      <c r="A42" s="179">
        <f>COUNT(A$16:$A41)+1</f>
        <v>26</v>
      </c>
      <c r="B42" s="156" t="s">
        <v>159</v>
      </c>
      <c r="C42" s="39"/>
      <c r="D42" s="38"/>
      <c r="E42" s="38"/>
      <c r="F42" s="38"/>
      <c r="G42" s="37"/>
      <c r="H42" s="36"/>
      <c r="I42" s="35"/>
      <c r="J42" s="34"/>
      <c r="K42" s="33"/>
      <c r="L42" s="33"/>
      <c r="M42" s="33"/>
      <c r="N42" s="33"/>
      <c r="O42" s="33"/>
      <c r="P42" s="33"/>
      <c r="Q42" s="29"/>
      <c r="R42" s="49"/>
      <c r="S42" s="28"/>
      <c r="T42" s="27"/>
      <c r="U42" s="26"/>
      <c r="V42" s="31"/>
      <c r="W42" s="30"/>
      <c r="X42" s="30"/>
      <c r="Y42" s="29"/>
      <c r="Z42" s="31"/>
      <c r="AA42" s="30"/>
      <c r="AB42" s="30"/>
      <c r="AC42" s="29"/>
      <c r="AD42" s="31"/>
      <c r="AE42" s="30"/>
      <c r="AF42" s="30"/>
      <c r="AG42" s="29"/>
    </row>
    <row r="43" spans="1:33" ht="16.5" x14ac:dyDescent="0.3">
      <c r="A43" s="179">
        <f>COUNT(A$16:$A42)+1</f>
        <v>27</v>
      </c>
      <c r="B43" s="156" t="s">
        <v>158</v>
      </c>
      <c r="C43" s="39"/>
      <c r="D43" s="38"/>
      <c r="E43" s="38"/>
      <c r="F43" s="38"/>
      <c r="G43" s="37"/>
      <c r="H43" s="36"/>
      <c r="I43" s="35"/>
      <c r="J43" s="34"/>
      <c r="K43" s="33"/>
      <c r="L43" s="33"/>
      <c r="M43" s="33"/>
      <c r="N43" s="33"/>
      <c r="O43" s="33"/>
      <c r="P43" s="33"/>
      <c r="Q43" s="29"/>
      <c r="R43" s="49"/>
      <c r="S43" s="28"/>
      <c r="T43" s="27"/>
      <c r="U43" s="26"/>
      <c r="V43" s="31"/>
      <c r="W43" s="30"/>
      <c r="X43" s="30"/>
      <c r="Y43" s="29"/>
      <c r="Z43" s="31"/>
      <c r="AA43" s="30"/>
      <c r="AB43" s="30"/>
      <c r="AC43" s="29"/>
      <c r="AD43" s="31"/>
      <c r="AE43" s="30"/>
      <c r="AF43" s="30"/>
      <c r="AG43" s="29"/>
    </row>
    <row r="44" spans="1:33" ht="16.5" x14ac:dyDescent="0.3">
      <c r="A44" s="179">
        <f>COUNT(A$16:$A43)+1</f>
        <v>28</v>
      </c>
      <c r="B44" s="161" t="s">
        <v>227</v>
      </c>
      <c r="C44" s="39"/>
      <c r="D44" s="38"/>
      <c r="E44" s="38"/>
      <c r="F44" s="38"/>
      <c r="G44" s="37"/>
      <c r="H44" s="36"/>
      <c r="I44" s="35"/>
      <c r="J44" s="34"/>
      <c r="K44" s="33"/>
      <c r="L44" s="33"/>
      <c r="M44" s="33"/>
      <c r="N44" s="33"/>
      <c r="O44" s="33"/>
      <c r="P44" s="33"/>
      <c r="Q44" s="29"/>
      <c r="R44" s="49"/>
      <c r="S44" s="28"/>
      <c r="T44" s="27"/>
      <c r="U44" s="26"/>
      <c r="V44" s="31"/>
      <c r="W44" s="30"/>
      <c r="X44" s="30"/>
      <c r="Y44" s="29"/>
      <c r="Z44" s="31"/>
      <c r="AA44" s="30"/>
      <c r="AB44" s="30"/>
      <c r="AC44" s="29"/>
      <c r="AD44" s="31"/>
      <c r="AE44" s="30"/>
      <c r="AF44" s="30"/>
      <c r="AG44" s="29"/>
    </row>
    <row r="45" spans="1:33" ht="16.5" x14ac:dyDescent="0.3">
      <c r="A45" s="179">
        <f>COUNT(A$16:$A44)+1</f>
        <v>29</v>
      </c>
      <c r="B45" s="156" t="s">
        <v>155</v>
      </c>
      <c r="C45" s="39"/>
      <c r="D45" s="38"/>
      <c r="E45" s="38"/>
      <c r="F45" s="38"/>
      <c r="G45" s="37"/>
      <c r="H45" s="36"/>
      <c r="I45" s="35"/>
      <c r="J45" s="34"/>
      <c r="K45" s="33"/>
      <c r="L45" s="33"/>
      <c r="M45" s="33"/>
      <c r="N45" s="33"/>
      <c r="O45" s="33"/>
      <c r="P45" s="33"/>
      <c r="Q45" s="29"/>
      <c r="R45" s="49"/>
      <c r="S45" s="28"/>
      <c r="T45" s="27"/>
      <c r="U45" s="26"/>
      <c r="V45" s="31"/>
      <c r="W45" s="30"/>
      <c r="X45" s="30"/>
      <c r="Y45" s="29"/>
      <c r="Z45" s="31"/>
      <c r="AA45" s="30"/>
      <c r="AB45" s="30"/>
      <c r="AC45" s="29"/>
      <c r="AD45" s="31"/>
      <c r="AE45" s="30"/>
      <c r="AF45" s="30"/>
      <c r="AG45" s="29"/>
    </row>
    <row r="46" spans="1:33" ht="16.5" x14ac:dyDescent="0.3">
      <c r="A46" s="179">
        <f>COUNT(A$16:$A45)+1</f>
        <v>30</v>
      </c>
      <c r="B46" s="156" t="s">
        <v>228</v>
      </c>
      <c r="C46" s="39"/>
      <c r="D46" s="38"/>
      <c r="E46" s="38"/>
      <c r="F46" s="38"/>
      <c r="G46" s="37"/>
      <c r="H46" s="36"/>
      <c r="I46" s="35"/>
      <c r="J46" s="34"/>
      <c r="K46" s="33"/>
      <c r="L46" s="33"/>
      <c r="M46" s="33"/>
      <c r="N46" s="33"/>
      <c r="O46" s="33"/>
      <c r="P46" s="33"/>
      <c r="Q46" s="29"/>
      <c r="R46" s="49"/>
      <c r="S46" s="28"/>
      <c r="T46" s="27"/>
      <c r="U46" s="26"/>
      <c r="V46" s="31"/>
      <c r="W46" s="30"/>
      <c r="X46" s="30"/>
      <c r="Y46" s="29"/>
      <c r="Z46" s="31"/>
      <c r="AA46" s="30"/>
      <c r="AB46" s="30"/>
      <c r="AC46" s="29"/>
      <c r="AD46" s="31"/>
      <c r="AE46" s="30"/>
      <c r="AF46" s="30"/>
      <c r="AG46" s="29"/>
    </row>
    <row r="47" spans="1:33" ht="16.5" x14ac:dyDescent="0.3">
      <c r="A47" s="179">
        <f>COUNT(A$16:$A46)+1</f>
        <v>31</v>
      </c>
      <c r="B47" s="156" t="s">
        <v>153</v>
      </c>
      <c r="C47" s="39"/>
      <c r="D47" s="38"/>
      <c r="E47" s="38"/>
      <c r="F47" s="38"/>
      <c r="G47" s="37"/>
      <c r="H47" s="36"/>
      <c r="I47" s="35"/>
      <c r="J47" s="34"/>
      <c r="K47" s="33"/>
      <c r="L47" s="33"/>
      <c r="M47" s="33"/>
      <c r="N47" s="33"/>
      <c r="O47" s="33"/>
      <c r="P47" s="33"/>
      <c r="Q47" s="29"/>
      <c r="R47" s="49"/>
      <c r="S47" s="28"/>
      <c r="T47" s="27"/>
      <c r="U47" s="26"/>
      <c r="V47" s="31"/>
      <c r="W47" s="30"/>
      <c r="X47" s="30"/>
      <c r="Y47" s="29"/>
      <c r="Z47" s="31"/>
      <c r="AA47" s="30"/>
      <c r="AB47" s="30"/>
      <c r="AC47" s="29"/>
      <c r="AD47" s="31"/>
      <c r="AE47" s="30"/>
      <c r="AF47" s="30"/>
      <c r="AG47" s="29"/>
    </row>
    <row r="48" spans="1:33" ht="16.5" x14ac:dyDescent="0.3">
      <c r="A48" s="179">
        <f>COUNT(A$16:$A47)+1</f>
        <v>32</v>
      </c>
      <c r="B48" s="156" t="s">
        <v>31</v>
      </c>
      <c r="C48" s="39"/>
      <c r="D48" s="38"/>
      <c r="E48" s="38"/>
      <c r="F48" s="38"/>
      <c r="G48" s="37"/>
      <c r="H48" s="36"/>
      <c r="I48" s="35"/>
      <c r="J48" s="34"/>
      <c r="K48" s="33"/>
      <c r="L48" s="33"/>
      <c r="M48" s="33"/>
      <c r="N48" s="33"/>
      <c r="O48" s="33"/>
      <c r="P48" s="33"/>
      <c r="Q48" s="29"/>
      <c r="R48" s="49"/>
      <c r="S48" s="28"/>
      <c r="T48" s="27"/>
      <c r="U48" s="26"/>
      <c r="V48" s="31"/>
      <c r="W48" s="30"/>
      <c r="X48" s="30"/>
      <c r="Y48" s="29"/>
      <c r="Z48" s="31"/>
      <c r="AA48" s="30"/>
      <c r="AB48" s="30"/>
      <c r="AC48" s="29"/>
      <c r="AD48" s="31"/>
      <c r="AE48" s="30"/>
      <c r="AF48" s="30"/>
      <c r="AG48" s="29"/>
    </row>
    <row r="49" spans="1:33" ht="16.5" x14ac:dyDescent="0.3">
      <c r="A49" s="179">
        <f>COUNT(A$16:$A48)+1</f>
        <v>33</v>
      </c>
      <c r="B49" s="156"/>
      <c r="C49" s="39"/>
      <c r="D49" s="51"/>
      <c r="E49" s="50"/>
      <c r="F49" s="50"/>
      <c r="G49" s="37"/>
      <c r="H49" s="36"/>
      <c r="I49" s="35"/>
      <c r="J49" s="34"/>
      <c r="K49" s="33"/>
      <c r="L49" s="33"/>
      <c r="M49" s="33"/>
      <c r="N49" s="33"/>
      <c r="O49" s="33"/>
      <c r="P49" s="33"/>
      <c r="Q49" s="29"/>
      <c r="R49" s="49"/>
      <c r="S49" s="28" t="str">
        <f>IF(COUNTIF(Y49:AG49,"I")=0,"",COUNTIF(Y49:AG49,"I"))</f>
        <v/>
      </c>
      <c r="T49" s="27" t="str">
        <f>IF(COUNTIF(Y49:AG49,"N")=0,"",COUNTIF(Y49:AG49,"N"))</f>
        <v/>
      </c>
      <c r="U49" s="26" t="str">
        <f>IFERROR(S49/SUM(S49+T49)%,"")</f>
        <v/>
      </c>
      <c r="V49" s="31"/>
      <c r="W49" s="30"/>
      <c r="X49" s="30"/>
      <c r="Y49" s="29"/>
      <c r="Z49" s="31"/>
      <c r="AA49" s="30"/>
      <c r="AB49" s="30"/>
      <c r="AC49" s="29"/>
      <c r="AD49" s="31"/>
      <c r="AE49" s="30"/>
      <c r="AF49" s="30"/>
      <c r="AG49" s="29"/>
    </row>
    <row r="50" spans="1:33" ht="16.5" x14ac:dyDescent="0.3">
      <c r="A50" s="179">
        <f>COUNT(A$16:$A49)+1</f>
        <v>34</v>
      </c>
      <c r="B50" s="158" t="s">
        <v>15</v>
      </c>
      <c r="C50" s="48"/>
      <c r="D50" s="47"/>
      <c r="E50" s="41"/>
      <c r="F50" s="41"/>
      <c r="G50" s="46"/>
      <c r="H50" s="45"/>
      <c r="I50" s="44"/>
      <c r="J50" s="42"/>
      <c r="K50" s="41"/>
      <c r="L50" s="41"/>
      <c r="M50" s="41"/>
      <c r="N50" s="41"/>
      <c r="O50" s="41"/>
      <c r="P50" s="41"/>
      <c r="Q50" s="40"/>
      <c r="R50" s="43"/>
      <c r="S50" s="42"/>
      <c r="T50" s="41"/>
      <c r="U50" s="40"/>
      <c r="V50" s="31"/>
      <c r="W50" s="30"/>
      <c r="X50" s="30"/>
      <c r="Y50" s="40"/>
      <c r="Z50" s="31"/>
      <c r="AA50" s="30"/>
      <c r="AB50" s="30"/>
      <c r="AC50" s="40"/>
      <c r="AD50" s="31"/>
      <c r="AE50" s="30"/>
      <c r="AF50" s="30"/>
      <c r="AG50" s="40"/>
    </row>
    <row r="51" spans="1:33" ht="16.5" x14ac:dyDescent="0.3">
      <c r="A51" s="179">
        <f>COUNT(A$16:$A50)+1</f>
        <v>35</v>
      </c>
      <c r="B51" s="156"/>
      <c r="C51" s="39"/>
      <c r="D51" s="38"/>
      <c r="E51" s="38"/>
      <c r="F51" s="38"/>
      <c r="G51" s="37"/>
      <c r="H51" s="36"/>
      <c r="I51" s="35"/>
      <c r="J51" s="34"/>
      <c r="K51" s="33"/>
      <c r="L51" s="33"/>
      <c r="M51" s="33"/>
      <c r="N51" s="33"/>
      <c r="O51" s="33"/>
      <c r="P51" s="33"/>
      <c r="Q51" s="29"/>
      <c r="R51" s="32"/>
      <c r="S51" s="28" t="str">
        <f t="shared" ref="S51:S57" si="6">IF(COUNTIF(Y51:AG51,"I")=0,"",COUNTIF(Y51:AG51,"I"))</f>
        <v/>
      </c>
      <c r="T51" s="27" t="str">
        <f t="shared" ref="T51:T57" si="7">IF(COUNTIF(Y51:AG51,"N")=0,"",COUNTIF(Y51:AG51,"N"))</f>
        <v/>
      </c>
      <c r="U51" s="26" t="str">
        <f t="shared" ref="U51:U57" si="8">IFERROR(S51/SUM(S51+T51)%,"")</f>
        <v/>
      </c>
      <c r="V51" s="31"/>
      <c r="W51" s="30"/>
      <c r="X51" s="30"/>
      <c r="Y51" s="29"/>
      <c r="Z51" s="31"/>
      <c r="AA51" s="30"/>
      <c r="AB51" s="30"/>
      <c r="AC51" s="29"/>
      <c r="AD51" s="31"/>
      <c r="AE51" s="30"/>
      <c r="AF51" s="30"/>
      <c r="AG51" s="29"/>
    </row>
    <row r="52" spans="1:33" ht="16.5" x14ac:dyDescent="0.3">
      <c r="A52" s="179">
        <f>COUNT(A$16:$A51)+1</f>
        <v>36</v>
      </c>
      <c r="B52" s="156" t="s">
        <v>14</v>
      </c>
      <c r="C52" s="39"/>
      <c r="D52" s="38"/>
      <c r="E52" s="38"/>
      <c r="F52" s="38"/>
      <c r="G52" s="37"/>
      <c r="H52" s="36"/>
      <c r="I52" s="35"/>
      <c r="J52" s="34"/>
      <c r="K52" s="33"/>
      <c r="L52" s="33"/>
      <c r="M52" s="33"/>
      <c r="N52" s="33"/>
      <c r="O52" s="33"/>
      <c r="P52" s="33"/>
      <c r="Q52" s="29"/>
      <c r="R52" s="32"/>
      <c r="S52" s="28" t="str">
        <f t="shared" si="6"/>
        <v/>
      </c>
      <c r="T52" s="27" t="str">
        <f t="shared" si="7"/>
        <v/>
      </c>
      <c r="U52" s="26" t="str">
        <f t="shared" si="8"/>
        <v/>
      </c>
      <c r="V52" s="31"/>
      <c r="W52" s="30"/>
      <c r="X52" s="30"/>
      <c r="Y52" s="29"/>
      <c r="Z52" s="31"/>
      <c r="AA52" s="30"/>
      <c r="AB52" s="30"/>
      <c r="AC52" s="29"/>
      <c r="AD52" s="31"/>
      <c r="AE52" s="30"/>
      <c r="AF52" s="30"/>
      <c r="AG52" s="29"/>
    </row>
    <row r="53" spans="1:33" ht="16.5" x14ac:dyDescent="0.3">
      <c r="A53" s="179">
        <f>COUNT(A$16:$A52)+1</f>
        <v>37</v>
      </c>
      <c r="B53" s="156"/>
      <c r="C53" s="39"/>
      <c r="D53" s="38"/>
      <c r="E53" s="38"/>
      <c r="F53" s="38"/>
      <c r="G53" s="37"/>
      <c r="H53" s="36"/>
      <c r="I53" s="35"/>
      <c r="J53" s="34"/>
      <c r="K53" s="33"/>
      <c r="L53" s="33"/>
      <c r="M53" s="33"/>
      <c r="N53" s="33"/>
      <c r="O53" s="33"/>
      <c r="P53" s="33"/>
      <c r="Q53" s="29"/>
      <c r="R53" s="32"/>
      <c r="S53" s="28" t="str">
        <f t="shared" si="6"/>
        <v/>
      </c>
      <c r="T53" s="27" t="str">
        <f t="shared" si="7"/>
        <v/>
      </c>
      <c r="U53" s="26" t="str">
        <f t="shared" si="8"/>
        <v/>
      </c>
      <c r="V53" s="31"/>
      <c r="W53" s="30"/>
      <c r="X53" s="30"/>
      <c r="Y53" s="29"/>
      <c r="Z53" s="31"/>
      <c r="AA53" s="30"/>
      <c r="AB53" s="30"/>
      <c r="AC53" s="29"/>
      <c r="AD53" s="31"/>
      <c r="AE53" s="30"/>
      <c r="AF53" s="30"/>
      <c r="AG53" s="29"/>
    </row>
    <row r="54" spans="1:33" ht="16.5" x14ac:dyDescent="0.3">
      <c r="A54" s="179">
        <f>COUNT(A$16:$A53)+1</f>
        <v>38</v>
      </c>
      <c r="B54" s="156" t="s">
        <v>14</v>
      </c>
      <c r="C54" s="39"/>
      <c r="D54" s="38"/>
      <c r="E54" s="38"/>
      <c r="F54" s="38"/>
      <c r="G54" s="37"/>
      <c r="H54" s="36"/>
      <c r="I54" s="35"/>
      <c r="J54" s="34"/>
      <c r="K54" s="33"/>
      <c r="L54" s="33"/>
      <c r="M54" s="33"/>
      <c r="N54" s="33"/>
      <c r="O54" s="33"/>
      <c r="P54" s="33"/>
      <c r="Q54" s="29"/>
      <c r="R54" s="32"/>
      <c r="S54" s="28" t="str">
        <f t="shared" si="6"/>
        <v/>
      </c>
      <c r="T54" s="27" t="str">
        <f t="shared" si="7"/>
        <v/>
      </c>
      <c r="U54" s="26" t="str">
        <f t="shared" si="8"/>
        <v/>
      </c>
      <c r="V54" s="31"/>
      <c r="W54" s="30"/>
      <c r="X54" s="30"/>
      <c r="Y54" s="29"/>
      <c r="Z54" s="31"/>
      <c r="AA54" s="30"/>
      <c r="AB54" s="30"/>
      <c r="AC54" s="29"/>
      <c r="AD54" s="31"/>
      <c r="AE54" s="30"/>
      <c r="AF54" s="30"/>
      <c r="AG54" s="29"/>
    </row>
    <row r="55" spans="1:33" ht="16.5" x14ac:dyDescent="0.3">
      <c r="A55" s="179">
        <f>COUNT(A$16:$A54)+1</f>
        <v>39</v>
      </c>
      <c r="B55" s="156"/>
      <c r="C55" s="39"/>
      <c r="D55" s="38"/>
      <c r="E55" s="38"/>
      <c r="F55" s="38"/>
      <c r="G55" s="37"/>
      <c r="H55" s="36"/>
      <c r="I55" s="35"/>
      <c r="J55" s="34"/>
      <c r="K55" s="33"/>
      <c r="L55" s="33"/>
      <c r="M55" s="33"/>
      <c r="N55" s="33"/>
      <c r="O55" s="33"/>
      <c r="P55" s="33"/>
      <c r="Q55" s="29"/>
      <c r="R55" s="32"/>
      <c r="S55" s="28" t="str">
        <f t="shared" si="6"/>
        <v/>
      </c>
      <c r="T55" s="27" t="str">
        <f t="shared" si="7"/>
        <v/>
      </c>
      <c r="U55" s="26" t="str">
        <f t="shared" si="8"/>
        <v/>
      </c>
      <c r="V55" s="31"/>
      <c r="W55" s="30"/>
      <c r="X55" s="30"/>
      <c r="Y55" s="29"/>
      <c r="Z55" s="31"/>
      <c r="AA55" s="30"/>
      <c r="AB55" s="30"/>
      <c r="AC55" s="29"/>
      <c r="AD55" s="31"/>
      <c r="AE55" s="30"/>
      <c r="AF55" s="30"/>
      <c r="AG55" s="29"/>
    </row>
    <row r="56" spans="1:33" ht="16.5" x14ac:dyDescent="0.3">
      <c r="A56" s="179">
        <f>COUNT(A$16:$A55)+1</f>
        <v>40</v>
      </c>
      <c r="B56" s="159" t="s">
        <v>14</v>
      </c>
      <c r="C56" s="39"/>
      <c r="D56" s="38"/>
      <c r="E56" s="38"/>
      <c r="F56" s="38"/>
      <c r="G56" s="37"/>
      <c r="H56" s="36"/>
      <c r="I56" s="35"/>
      <c r="J56" s="34"/>
      <c r="K56" s="33"/>
      <c r="L56" s="33"/>
      <c r="M56" s="33"/>
      <c r="N56" s="33"/>
      <c r="O56" s="33"/>
      <c r="P56" s="33"/>
      <c r="Q56" s="29"/>
      <c r="R56" s="32"/>
      <c r="S56" s="28" t="str">
        <f t="shared" si="6"/>
        <v/>
      </c>
      <c r="T56" s="27" t="str">
        <f t="shared" si="7"/>
        <v/>
      </c>
      <c r="U56" s="26" t="str">
        <f t="shared" si="8"/>
        <v/>
      </c>
      <c r="V56" s="31"/>
      <c r="W56" s="30"/>
      <c r="X56" s="30"/>
      <c r="Y56" s="29"/>
      <c r="Z56" s="31"/>
      <c r="AA56" s="30"/>
      <c r="AB56" s="30"/>
      <c r="AC56" s="29"/>
      <c r="AD56" s="31"/>
      <c r="AE56" s="30"/>
      <c r="AF56" s="30"/>
      <c r="AG56" s="29"/>
    </row>
    <row r="57" spans="1:33" ht="17.25" thickBot="1" x14ac:dyDescent="0.35">
      <c r="A57" s="179">
        <f>COUNT(A$16:$A56)+1</f>
        <v>41</v>
      </c>
      <c r="B57" s="160"/>
      <c r="C57" s="25"/>
      <c r="D57" s="24"/>
      <c r="E57" s="24"/>
      <c r="F57" s="24"/>
      <c r="G57" s="23"/>
      <c r="H57" s="22"/>
      <c r="I57" s="21"/>
      <c r="J57" s="20"/>
      <c r="K57" s="19"/>
      <c r="L57" s="19"/>
      <c r="M57" s="19"/>
      <c r="N57" s="19"/>
      <c r="O57" s="19"/>
      <c r="P57" s="19"/>
      <c r="Q57" s="15"/>
      <c r="R57" s="18"/>
      <c r="S57" s="14" t="str">
        <f t="shared" si="6"/>
        <v/>
      </c>
      <c r="T57" s="13" t="str">
        <f t="shared" si="7"/>
        <v/>
      </c>
      <c r="U57" s="12" t="str">
        <f t="shared" si="8"/>
        <v/>
      </c>
      <c r="V57" s="17"/>
      <c r="W57" s="16"/>
      <c r="X57" s="16"/>
      <c r="Y57" s="15"/>
      <c r="Z57" s="17"/>
      <c r="AA57" s="16"/>
      <c r="AB57" s="16"/>
      <c r="AC57" s="15"/>
      <c r="AD57" s="17"/>
      <c r="AE57" s="16"/>
      <c r="AF57" s="16"/>
      <c r="AG57" s="15"/>
    </row>
    <row r="58" spans="1:33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ht="18" x14ac:dyDescent="0.25">
      <c r="A60" s="6" t="s">
        <v>10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</row>
    <row r="61" spans="1:33" ht="18" x14ac:dyDescent="0.25">
      <c r="A61" s="11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</row>
    <row r="62" spans="1:33" ht="18" x14ac:dyDescent="0.25">
      <c r="A62" s="9" t="s">
        <v>9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</row>
    <row r="63" spans="1:33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</row>
    <row r="64" spans="1:33" x14ac:dyDescent="0.2">
      <c r="A64" s="6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1:33" ht="15.7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1:33" x14ac:dyDescent="0.2">
      <c r="B66" s="2" t="s">
        <v>215</v>
      </c>
      <c r="C66" s="2"/>
      <c r="D66" s="2"/>
      <c r="E66" s="3"/>
    </row>
    <row r="67" spans="1:33" x14ac:dyDescent="0.2">
      <c r="B67" s="2" t="s">
        <v>8</v>
      </c>
      <c r="C67" s="2"/>
      <c r="D67" s="2"/>
      <c r="E67" s="3"/>
    </row>
    <row r="68" spans="1:33" x14ac:dyDescent="0.2">
      <c r="B68" s="3" t="s">
        <v>7</v>
      </c>
      <c r="C68" s="3"/>
      <c r="D68" s="3"/>
      <c r="E68" s="3"/>
    </row>
    <row r="69" spans="1:33" x14ac:dyDescent="0.2">
      <c r="B69" s="2" t="s">
        <v>6</v>
      </c>
      <c r="C69" s="2"/>
      <c r="D69" s="2"/>
      <c r="E69" s="3"/>
    </row>
    <row r="70" spans="1:33" x14ac:dyDescent="0.2">
      <c r="B70" s="3" t="s">
        <v>5</v>
      </c>
      <c r="C70" s="3"/>
      <c r="D70" s="3"/>
      <c r="E70" s="3"/>
    </row>
    <row r="71" spans="1:33" x14ac:dyDescent="0.2">
      <c r="B71" s="3" t="s">
        <v>4</v>
      </c>
      <c r="C71" s="3"/>
      <c r="D71" s="3"/>
      <c r="E71" s="3"/>
    </row>
    <row r="72" spans="1:33" x14ac:dyDescent="0.2">
      <c r="B72" s="2" t="s">
        <v>3</v>
      </c>
      <c r="C72" s="2"/>
      <c r="D72" s="2"/>
      <c r="E72" s="3"/>
    </row>
    <row r="73" spans="1:33" x14ac:dyDescent="0.2">
      <c r="B73" s="3" t="s">
        <v>2</v>
      </c>
      <c r="C73" s="3"/>
      <c r="D73" s="3"/>
      <c r="E73" s="3"/>
    </row>
    <row r="74" spans="1:33" x14ac:dyDescent="0.2">
      <c r="B74" s="2" t="s">
        <v>1</v>
      </c>
      <c r="C74" s="2"/>
      <c r="D74" s="2"/>
      <c r="E74" s="3"/>
    </row>
    <row r="75" spans="1:33" x14ac:dyDescent="0.2">
      <c r="B75" s="2" t="s">
        <v>0</v>
      </c>
      <c r="C75" s="2"/>
    </row>
  </sheetData>
  <mergeCells count="7">
    <mergeCell ref="V11:W11"/>
    <mergeCell ref="Z11:AA11"/>
    <mergeCell ref="AD11:AE11"/>
    <mergeCell ref="J11:N15"/>
    <mergeCell ref="O11:O15"/>
    <mergeCell ref="P11:P15"/>
    <mergeCell ref="Q11:Q15"/>
  </mergeCells>
  <dataValidations count="9">
    <dataValidation type="list" allowBlank="1" showInputMessage="1" showErrorMessage="1" sqref="I51:I57 I18:I25 I27:I49" xr:uid="{00000000-0002-0000-0600-000000000000}">
      <formula1>$AS$1:$AS$28</formula1>
    </dataValidation>
    <dataValidation type="list" allowBlank="1" showInputMessage="1" showErrorMessage="1" sqref="AG51:AG57 Q51:Q57 Y51:Y57 AC18:AC25 Y18:Y25 AG18:AG25 Q18:Q25 O18:O25 O51:O57 AC51:AC57 O27:O49 AG27:AG49 AC27:AC49 Q27:Q49 Y27:Y49" xr:uid="{00000000-0002-0000-0600-000001000000}">
      <formula1>$AP$1:$AR$1</formula1>
    </dataValidation>
    <dataValidation type="list" allowBlank="1" showInputMessage="1" showErrorMessage="1" sqref="N51:N57 N18:N25 N27:N49" xr:uid="{00000000-0002-0000-0600-000002000000}">
      <formula1>$N$16</formula1>
    </dataValidation>
    <dataValidation type="list" allowBlank="1" showInputMessage="1" showErrorMessage="1" sqref="M18:M25 M51:M57 M27:M49" xr:uid="{00000000-0002-0000-0600-000003000000}">
      <formula1>$M$16</formula1>
    </dataValidation>
    <dataValidation type="list" allowBlank="1" showInputMessage="1" showErrorMessage="1" sqref="L18:L25 L51:L57 L27:L49" xr:uid="{00000000-0002-0000-0600-000004000000}">
      <formula1>$L$16</formula1>
    </dataValidation>
    <dataValidation type="list" allowBlank="1" showInputMessage="1" showErrorMessage="1" sqref="K51:K57 K18:K25 K27:K49" xr:uid="{00000000-0002-0000-0600-000005000000}">
      <formula1>$K$16</formula1>
    </dataValidation>
    <dataValidation type="list" allowBlank="1" showInputMessage="1" showErrorMessage="1" sqref="J18:J25 J51:J57 J27:J49" xr:uid="{00000000-0002-0000-0600-000006000000}">
      <formula1>$J$16</formula1>
    </dataValidation>
    <dataValidation type="list" allowBlank="1" showInputMessage="1" showErrorMessage="1" sqref="P51:P57 P18:P25 P27:P49" xr:uid="{00000000-0002-0000-0600-000007000000}">
      <formula1>$AM$1:$AO$1</formula1>
    </dataValidation>
    <dataValidation type="list" allowBlank="1" showInputMessage="1" showErrorMessage="1" sqref="C18:C25 C51:C57 C27:C49" xr:uid="{00000000-0002-0000-0600-000008000000}">
      <formula1>$AW$1:$AW$14</formula1>
    </dataValidation>
  </dataValidations>
  <hyperlinks>
    <hyperlink ref="R8" r:id="rId1" xr:uid="{00000000-0004-0000-0600-000000000000}"/>
    <hyperlink ref="AH1" location="TARTALOM!A1" display=" &lt; Tartalom" xr:uid="{00000000-0004-0000-0600-000001000000}"/>
    <hyperlink ref="G1" location="TARTALOM!A1" display=" &lt; Tartalom" xr:uid="{00000000-0004-0000-0600-000002000000}"/>
  </hyperlinks>
  <pageMargins left="0.70866141732283472" right="0.70866141732283472" top="0.70866141732283472" bottom="0.70866141732283472" header="0.51181102362204722" footer="0.51181102362204722"/>
  <pageSetup paperSize="9" scale="64" orientation="portrait" r:id="rId2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6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X70"/>
  <sheetViews>
    <sheetView showGridLines="0" zoomScaleNormal="100" workbookViewId="0"/>
  </sheetViews>
  <sheetFormatPr defaultRowHeight="12.75" x14ac:dyDescent="0.2"/>
  <cols>
    <col min="1" max="1" width="6.375" style="1" customWidth="1"/>
    <col min="2" max="2" width="40" style="1" customWidth="1"/>
    <col min="3" max="3" width="13.625" style="1" customWidth="1"/>
    <col min="4" max="4" width="13.5" style="1" customWidth="1"/>
    <col min="5" max="6" width="15.25" style="1" customWidth="1"/>
    <col min="7" max="8" width="8.75" style="1" customWidth="1"/>
    <col min="9" max="9" width="10.875" style="1" customWidth="1"/>
    <col min="10" max="10" width="4.75" style="1" customWidth="1"/>
    <col min="11" max="14" width="3.625" style="1" customWidth="1"/>
    <col min="15" max="15" width="9.875" style="1" customWidth="1"/>
    <col min="16" max="17" width="10.875" style="1" customWidth="1"/>
    <col min="18" max="18" width="15.25" style="1" customWidth="1"/>
    <col min="19" max="21" width="10.875" style="1" customWidth="1"/>
    <col min="22" max="22" width="9.25" style="1" customWidth="1"/>
    <col min="23" max="23" width="21.5" style="1" customWidth="1"/>
    <col min="24" max="24" width="3.375" style="1" customWidth="1"/>
    <col min="25" max="25" width="10.875" style="1" customWidth="1"/>
    <col min="26" max="26" width="9.25" style="1" customWidth="1"/>
    <col min="27" max="27" width="21.5" style="1" customWidth="1"/>
    <col min="28" max="28" width="3.375" style="1" customWidth="1"/>
    <col min="29" max="29" width="10.875" style="1" customWidth="1"/>
    <col min="30" max="30" width="9.25" style="1" customWidth="1"/>
    <col min="31" max="31" width="21.5" style="1" customWidth="1"/>
    <col min="32" max="32" width="3.375" style="1" customWidth="1"/>
    <col min="33" max="33" width="10.875" style="1" customWidth="1"/>
    <col min="34" max="34" width="8.875" style="1" bestFit="1" customWidth="1"/>
    <col min="35" max="35" width="9" style="1"/>
    <col min="36" max="36" width="8.5" style="1" customWidth="1"/>
    <col min="37" max="16384" width="9" style="1"/>
  </cols>
  <sheetData>
    <row r="1" spans="1:50" ht="16.5" x14ac:dyDescent="0.3">
      <c r="A1" s="107" t="s">
        <v>277</v>
      </c>
      <c r="B1" s="93"/>
      <c r="C1" s="93"/>
      <c r="D1" s="93"/>
      <c r="E1" s="93"/>
      <c r="F1" s="93"/>
      <c r="G1" s="205" t="s">
        <v>129</v>
      </c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109" t="s">
        <v>129</v>
      </c>
      <c r="AK1" s="108" t="s">
        <v>128</v>
      </c>
      <c r="AL1" s="108" t="s">
        <v>26</v>
      </c>
      <c r="AM1" s="108" t="s">
        <v>17</v>
      </c>
      <c r="AN1" s="108" t="s">
        <v>26</v>
      </c>
      <c r="AO1" s="108" t="s">
        <v>29</v>
      </c>
      <c r="AP1" s="108" t="s">
        <v>16</v>
      </c>
      <c r="AQ1" s="108" t="s">
        <v>11</v>
      </c>
      <c r="AR1" s="108" t="s">
        <v>49</v>
      </c>
      <c r="AS1" s="1" t="s">
        <v>127</v>
      </c>
      <c r="AV1" s="1" t="s">
        <v>126</v>
      </c>
      <c r="AW1" s="1" t="s">
        <v>30</v>
      </c>
    </row>
    <row r="2" spans="1:50" ht="14.25" customHeight="1" x14ac:dyDescent="0.3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106"/>
      <c r="AS2" s="1" t="s">
        <v>30</v>
      </c>
      <c r="AV2" s="1" t="s">
        <v>125</v>
      </c>
      <c r="AW2" s="1" t="s">
        <v>56</v>
      </c>
    </row>
    <row r="3" spans="1:50" ht="16.5" x14ac:dyDescent="0.3">
      <c r="A3" s="107" t="s">
        <v>210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106"/>
      <c r="AS3" s="1" t="s">
        <v>41</v>
      </c>
      <c r="AV3" s="1" t="s">
        <v>123</v>
      </c>
      <c r="AW3" s="1" t="s">
        <v>38</v>
      </c>
    </row>
    <row r="4" spans="1:50" ht="18" customHeight="1" thickBot="1" x14ac:dyDescent="0.25">
      <c r="A4" s="101" t="str">
        <f>CONCATENATE("Ügyfél:   ",Alapa!$C$17)</f>
        <v xml:space="preserve">Ügyfél:   </v>
      </c>
      <c r="B4" s="102"/>
      <c r="C4" s="100" t="s">
        <v>122</v>
      </c>
      <c r="D4" s="105"/>
      <c r="E4" s="103"/>
      <c r="F4" s="102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S4" s="1" t="s">
        <v>124</v>
      </c>
      <c r="AV4" s="1" t="s">
        <v>121</v>
      </c>
      <c r="AW4" s="1" t="s">
        <v>22</v>
      </c>
    </row>
    <row r="5" spans="1:50" ht="15.75" customHeight="1" thickBot="1" x14ac:dyDescent="0.35">
      <c r="A5" s="101" t="str">
        <f>CONCATENATE("Fordulónap: ",Alapa!$C$12)</f>
        <v xml:space="preserve">Fordulónap: </v>
      </c>
      <c r="B5" s="97"/>
      <c r="C5" s="100" t="s">
        <v>120</v>
      </c>
      <c r="D5" s="98" t="e">
        <f>VLOOKUP(AI5,Alapa!$G$2:$H$22,2)</f>
        <v>#N/A</v>
      </c>
      <c r="E5" s="98" t="s">
        <v>119</v>
      </c>
      <c r="F5" s="144" t="str">
        <f>IF(Alapa!$N$2=0," ",Alapa!$N$2)</f>
        <v xml:space="preserve"> 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6" t="s">
        <v>118</v>
      </c>
      <c r="AI5" s="95">
        <v>1</v>
      </c>
      <c r="AS5" s="1" t="s">
        <v>12</v>
      </c>
      <c r="AV5" s="1" t="s">
        <v>116</v>
      </c>
      <c r="AW5" s="1" t="s">
        <v>33</v>
      </c>
    </row>
    <row r="6" spans="1:50" ht="16.5" x14ac:dyDescent="0.3">
      <c r="A6" s="30"/>
      <c r="B6" s="30"/>
      <c r="C6" s="30"/>
      <c r="D6" s="30"/>
      <c r="E6" s="30"/>
      <c r="F6" s="30"/>
      <c r="G6" s="30"/>
      <c r="H6" s="30"/>
      <c r="I6" s="94"/>
      <c r="J6" s="30"/>
      <c r="K6" s="30"/>
      <c r="L6" s="30"/>
      <c r="M6" s="30"/>
      <c r="N6" s="30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S6" s="1" t="s">
        <v>117</v>
      </c>
      <c r="AV6" s="1" t="s">
        <v>114</v>
      </c>
      <c r="AW6" s="1" t="s">
        <v>27</v>
      </c>
    </row>
    <row r="7" spans="1:50" x14ac:dyDescent="0.2">
      <c r="A7" s="92" t="s">
        <v>113</v>
      </c>
      <c r="B7" s="93" t="s">
        <v>256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S7" s="1" t="s">
        <v>115</v>
      </c>
      <c r="AV7" s="1" t="s">
        <v>111</v>
      </c>
      <c r="AW7" s="1" t="s">
        <v>168</v>
      </c>
    </row>
    <row r="8" spans="1:50" ht="15.75" x14ac:dyDescent="0.25">
      <c r="A8" s="92" t="s">
        <v>109</v>
      </c>
      <c r="B8" s="93" t="s">
        <v>257</v>
      </c>
      <c r="C8" s="93"/>
      <c r="D8" s="93"/>
      <c r="E8" s="93"/>
      <c r="F8" s="93"/>
      <c r="G8" s="93"/>
      <c r="H8" s="186" t="s">
        <v>261</v>
      </c>
      <c r="I8" s="93"/>
      <c r="J8" s="93"/>
      <c r="K8" s="93"/>
      <c r="L8" s="93"/>
      <c r="M8" s="93"/>
      <c r="N8" s="93"/>
      <c r="O8" s="93"/>
      <c r="P8" s="93"/>
      <c r="Q8" s="93"/>
      <c r="R8" s="185" t="s">
        <v>260</v>
      </c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S8" s="1" t="s">
        <v>112</v>
      </c>
      <c r="AV8" s="1" t="s">
        <v>107</v>
      </c>
      <c r="AW8" s="1" t="s">
        <v>110</v>
      </c>
    </row>
    <row r="9" spans="1:50" x14ac:dyDescent="0.2">
      <c r="A9" s="92" t="s">
        <v>105</v>
      </c>
      <c r="B9" s="5" t="s">
        <v>104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S9" s="1" t="s">
        <v>169</v>
      </c>
      <c r="AV9" s="1" t="s">
        <v>102</v>
      </c>
      <c r="AW9" s="1" t="s">
        <v>106</v>
      </c>
    </row>
    <row r="10" spans="1:50" ht="16.5" thickBot="1" x14ac:dyDescent="0.3">
      <c r="A10" s="91"/>
      <c r="B10" s="89"/>
      <c r="C10" s="147" t="s">
        <v>223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90"/>
      <c r="S10" s="93"/>
      <c r="T10" s="175" t="s">
        <v>259</v>
      </c>
      <c r="U10" s="89"/>
      <c r="V10" s="183" t="s">
        <v>258</v>
      </c>
      <c r="W10" s="89"/>
      <c r="X10" s="89"/>
      <c r="Y10" s="89"/>
      <c r="Z10" s="176" t="s">
        <v>255</v>
      </c>
      <c r="AA10" s="89"/>
      <c r="AB10" s="89"/>
      <c r="AC10" s="89"/>
      <c r="AD10" s="93"/>
      <c r="AE10" s="89"/>
      <c r="AF10" s="89"/>
      <c r="AG10" s="89"/>
      <c r="AS10" s="1" t="s">
        <v>224</v>
      </c>
      <c r="AV10" s="1" t="s">
        <v>99</v>
      </c>
      <c r="AW10" s="1" t="s">
        <v>247</v>
      </c>
    </row>
    <row r="11" spans="1:50" s="57" customFormat="1" ht="82.5" x14ac:dyDescent="0.2">
      <c r="A11" s="136"/>
      <c r="B11" s="162" t="s">
        <v>253</v>
      </c>
      <c r="C11" s="137"/>
      <c r="D11" s="139"/>
      <c r="E11" s="139" t="s">
        <v>98</v>
      </c>
      <c r="F11" s="139"/>
      <c r="G11" s="139"/>
      <c r="H11" s="140"/>
      <c r="I11" s="199" t="s">
        <v>97</v>
      </c>
      <c r="J11" s="340" t="s">
        <v>214</v>
      </c>
      <c r="K11" s="341"/>
      <c r="L11" s="341"/>
      <c r="M11" s="341"/>
      <c r="N11" s="341"/>
      <c r="O11" s="344" t="s">
        <v>96</v>
      </c>
      <c r="P11" s="341" t="s">
        <v>216</v>
      </c>
      <c r="Q11" s="346" t="s">
        <v>366</v>
      </c>
      <c r="R11" s="202" t="s">
        <v>95</v>
      </c>
      <c r="S11" s="87" t="s">
        <v>220</v>
      </c>
      <c r="T11" s="86" t="s">
        <v>221</v>
      </c>
      <c r="U11" s="85" t="s">
        <v>91</v>
      </c>
      <c r="V11" s="338" t="s">
        <v>94</v>
      </c>
      <c r="W11" s="339"/>
      <c r="X11" s="88"/>
      <c r="Y11" s="85" t="s">
        <v>92</v>
      </c>
      <c r="Z11" s="338" t="s">
        <v>93</v>
      </c>
      <c r="AA11" s="339"/>
      <c r="AB11" s="88"/>
      <c r="AC11" s="85" t="s">
        <v>92</v>
      </c>
      <c r="AD11" s="338" t="s">
        <v>254</v>
      </c>
      <c r="AE11" s="339"/>
      <c r="AF11" s="88"/>
      <c r="AG11" s="85" t="s">
        <v>92</v>
      </c>
      <c r="AS11" s="1" t="s">
        <v>108</v>
      </c>
      <c r="AV11" s="1" t="s">
        <v>89</v>
      </c>
      <c r="AW11" s="1" t="s">
        <v>248</v>
      </c>
    </row>
    <row r="12" spans="1:50" s="57" customFormat="1" ht="16.5" x14ac:dyDescent="0.2">
      <c r="A12" s="78" t="s">
        <v>365</v>
      </c>
      <c r="B12" s="138"/>
      <c r="C12" s="77"/>
      <c r="D12" s="76"/>
      <c r="E12" s="76"/>
      <c r="F12" s="76"/>
      <c r="G12" s="76"/>
      <c r="H12" s="76"/>
      <c r="I12" s="200"/>
      <c r="J12" s="342"/>
      <c r="K12" s="343"/>
      <c r="L12" s="343"/>
      <c r="M12" s="343"/>
      <c r="N12" s="343"/>
      <c r="O12" s="345"/>
      <c r="P12" s="343"/>
      <c r="Q12" s="347"/>
      <c r="R12" s="203"/>
      <c r="S12" s="166"/>
      <c r="T12" s="167"/>
      <c r="U12" s="168"/>
      <c r="V12" s="84" t="s">
        <v>88</v>
      </c>
      <c r="W12" s="83" t="s">
        <v>87</v>
      </c>
      <c r="X12" s="169"/>
      <c r="Y12" s="168" t="s">
        <v>75</v>
      </c>
      <c r="Z12" s="84" t="s">
        <v>88</v>
      </c>
      <c r="AA12" s="83" t="s">
        <v>87</v>
      </c>
      <c r="AB12" s="169"/>
      <c r="AC12" s="168" t="s">
        <v>75</v>
      </c>
      <c r="AD12" s="84" t="s">
        <v>88</v>
      </c>
      <c r="AE12" s="83" t="s">
        <v>87</v>
      </c>
      <c r="AF12" s="169"/>
      <c r="AG12" s="168" t="s">
        <v>75</v>
      </c>
      <c r="AS12" s="1" t="s">
        <v>103</v>
      </c>
      <c r="AV12" s="1"/>
      <c r="AW12" s="1" t="s">
        <v>101</v>
      </c>
      <c r="AX12" s="1"/>
    </row>
    <row r="13" spans="1:50" s="57" customFormat="1" ht="16.5" x14ac:dyDescent="0.2">
      <c r="A13" s="294"/>
      <c r="B13" s="295"/>
      <c r="C13" s="77"/>
      <c r="D13" s="76"/>
      <c r="E13" s="76"/>
      <c r="F13" s="76"/>
      <c r="G13" s="76"/>
      <c r="H13" s="76"/>
      <c r="I13" s="200"/>
      <c r="J13" s="342"/>
      <c r="K13" s="343"/>
      <c r="L13" s="343"/>
      <c r="M13" s="343"/>
      <c r="N13" s="343"/>
      <c r="O13" s="345"/>
      <c r="P13" s="343"/>
      <c r="Q13" s="347"/>
      <c r="R13" s="203"/>
      <c r="S13" s="163"/>
      <c r="T13" s="163"/>
      <c r="U13" s="163"/>
      <c r="V13" s="82"/>
      <c r="W13" s="81"/>
      <c r="X13" s="170"/>
      <c r="Y13" s="171"/>
      <c r="Z13" s="82"/>
      <c r="AA13" s="81"/>
      <c r="AB13" s="170"/>
      <c r="AC13" s="171"/>
      <c r="AD13" s="82"/>
      <c r="AE13" s="81"/>
      <c r="AF13" s="170"/>
      <c r="AG13" s="171"/>
      <c r="AS13" s="1" t="s">
        <v>100</v>
      </c>
      <c r="AV13" s="1"/>
      <c r="AW13" s="1" t="s">
        <v>19</v>
      </c>
    </row>
    <row r="14" spans="1:50" s="57" customFormat="1" ht="16.5" x14ac:dyDescent="0.2">
      <c r="A14" s="294"/>
      <c r="B14" s="295"/>
      <c r="C14" s="77"/>
      <c r="D14" s="76"/>
      <c r="E14" s="76"/>
      <c r="F14" s="76"/>
      <c r="G14" s="76"/>
      <c r="H14" s="76"/>
      <c r="I14" s="200"/>
      <c r="J14" s="342"/>
      <c r="K14" s="343"/>
      <c r="L14" s="343"/>
      <c r="M14" s="343"/>
      <c r="N14" s="343"/>
      <c r="O14" s="345"/>
      <c r="P14" s="343"/>
      <c r="Q14" s="347"/>
      <c r="R14" s="203"/>
      <c r="S14" s="80">
        <f>SUM(X13:AG13)</f>
        <v>0</v>
      </c>
      <c r="T14" s="79"/>
      <c r="U14" s="26" t="str">
        <f>IFERROR(S14/SUM(S14+T15)%,"")</f>
        <v/>
      </c>
      <c r="V14" s="74"/>
      <c r="W14" s="70"/>
      <c r="X14" s="65" t="s">
        <v>16</v>
      </c>
      <c r="Y14" s="64">
        <f>COUNTIF(Y18:Y52,"I")</f>
        <v>0</v>
      </c>
      <c r="Z14" s="74"/>
      <c r="AA14" s="70"/>
      <c r="AB14" s="65" t="s">
        <v>16</v>
      </c>
      <c r="AC14" s="64">
        <f>COUNTIF(AC18:AC52,"I")</f>
        <v>0</v>
      </c>
      <c r="AD14" s="164"/>
      <c r="AE14" s="165"/>
      <c r="AF14" s="65" t="s">
        <v>16</v>
      </c>
      <c r="AG14" s="64">
        <f>COUNTIF(AG18:AG52,"I")</f>
        <v>0</v>
      </c>
      <c r="AS14" s="1"/>
      <c r="AV14" s="1"/>
      <c r="AW14" s="1" t="s">
        <v>13</v>
      </c>
    </row>
    <row r="15" spans="1:50" s="57" customFormat="1" ht="16.5" x14ac:dyDescent="0.3">
      <c r="A15" s="294"/>
      <c r="B15" s="295"/>
      <c r="C15" s="77"/>
      <c r="D15" s="76"/>
      <c r="E15" s="75"/>
      <c r="F15" s="75"/>
      <c r="G15" s="75"/>
      <c r="H15" s="75"/>
      <c r="I15" s="200"/>
      <c r="J15" s="342"/>
      <c r="K15" s="343"/>
      <c r="L15" s="343"/>
      <c r="M15" s="343"/>
      <c r="N15" s="343"/>
      <c r="O15" s="345"/>
      <c r="P15" s="343"/>
      <c r="Q15" s="347"/>
      <c r="R15" s="203"/>
      <c r="S15" s="73"/>
      <c r="T15" s="72">
        <f>SUM(X15:AG15)</f>
        <v>0</v>
      </c>
      <c r="U15" s="63"/>
      <c r="V15" s="73"/>
      <c r="W15" s="79"/>
      <c r="X15" s="65" t="s">
        <v>11</v>
      </c>
      <c r="Y15" s="64">
        <f>COUNTIF(Y18:Y52,"N")</f>
        <v>0</v>
      </c>
      <c r="Z15" s="73"/>
      <c r="AA15" s="83"/>
      <c r="AB15" s="65" t="s">
        <v>11</v>
      </c>
      <c r="AC15" s="64">
        <f>COUNTIF(AC18:AC52,"N")</f>
        <v>0</v>
      </c>
      <c r="AD15" s="73"/>
      <c r="AE15" s="83"/>
      <c r="AF15" s="65" t="s">
        <v>11</v>
      </c>
      <c r="AG15" s="64">
        <f>COUNTIF(AG18:AG52,"N")</f>
        <v>0</v>
      </c>
      <c r="AS15" s="1" t="s">
        <v>90</v>
      </c>
      <c r="AV15" s="1"/>
      <c r="AW15" s="1"/>
    </row>
    <row r="16" spans="1:50" s="57" customFormat="1" ht="16.5" x14ac:dyDescent="0.3">
      <c r="A16" s="71" t="s">
        <v>83</v>
      </c>
      <c r="B16" s="151" t="s">
        <v>82</v>
      </c>
      <c r="C16" s="112" t="s">
        <v>81</v>
      </c>
      <c r="D16" s="70" t="s">
        <v>80</v>
      </c>
      <c r="E16" s="70" t="s">
        <v>79</v>
      </c>
      <c r="F16" s="70" t="s">
        <v>78</v>
      </c>
      <c r="G16" s="172" t="s">
        <v>77</v>
      </c>
      <c r="H16" s="110" t="s">
        <v>76</v>
      </c>
      <c r="I16" s="201"/>
      <c r="J16" s="69" t="s">
        <v>32</v>
      </c>
      <c r="K16" s="68" t="s">
        <v>24</v>
      </c>
      <c r="L16" s="68" t="s">
        <v>21</v>
      </c>
      <c r="M16" s="68" t="s">
        <v>20</v>
      </c>
      <c r="N16" s="68" t="s">
        <v>18</v>
      </c>
      <c r="O16" s="68" t="s">
        <v>75</v>
      </c>
      <c r="P16" s="68" t="s">
        <v>74</v>
      </c>
      <c r="Q16" s="150" t="s">
        <v>75</v>
      </c>
      <c r="R16" s="203"/>
      <c r="S16" s="163"/>
      <c r="T16" s="163"/>
      <c r="U16" s="63"/>
      <c r="V16" s="67"/>
      <c r="W16" s="66"/>
      <c r="X16" s="65" t="s">
        <v>73</v>
      </c>
      <c r="Y16" s="64" t="str">
        <f>IFERROR((Y14/SUM(Y14+Y15)%),"")</f>
        <v/>
      </c>
      <c r="Z16" s="67"/>
      <c r="AA16" s="66"/>
      <c r="AB16" s="65" t="s">
        <v>73</v>
      </c>
      <c r="AC16" s="64" t="str">
        <f>IFERROR((AC14/SUM(AC14+AC15)%),"")</f>
        <v/>
      </c>
      <c r="AD16" s="67"/>
      <c r="AE16" s="66"/>
      <c r="AF16" s="65" t="s">
        <v>73</v>
      </c>
      <c r="AG16" s="64" t="str">
        <f>IFERROR((AG14/SUM(AG14+AG15)%),"")</f>
        <v/>
      </c>
      <c r="AS16" s="1" t="s">
        <v>86</v>
      </c>
      <c r="AW16" s="1"/>
    </row>
    <row r="17" spans="1:49" x14ac:dyDescent="0.2">
      <c r="A17" s="178">
        <f>COUNT(A$16:$A16)+1</f>
        <v>1</v>
      </c>
      <c r="B17" s="152" t="s">
        <v>71</v>
      </c>
      <c r="C17" s="62"/>
      <c r="D17" s="61"/>
      <c r="E17" s="61"/>
      <c r="F17" s="61"/>
      <c r="G17" s="61"/>
      <c r="H17" s="61"/>
      <c r="I17" s="58"/>
      <c r="J17" s="60"/>
      <c r="K17" s="59"/>
      <c r="L17" s="59"/>
      <c r="M17" s="59"/>
      <c r="N17" s="59"/>
      <c r="O17" s="59"/>
      <c r="P17" s="59"/>
      <c r="Q17" s="58"/>
      <c r="R17" s="204"/>
      <c r="S17" s="60"/>
      <c r="T17" s="59"/>
      <c r="U17" s="58"/>
      <c r="V17" s="60"/>
      <c r="W17" s="59"/>
      <c r="X17" s="59"/>
      <c r="Y17" s="58"/>
      <c r="Z17" s="60"/>
      <c r="AA17" s="59"/>
      <c r="AB17" s="59"/>
      <c r="AC17" s="58"/>
      <c r="AD17" s="60"/>
      <c r="AE17" s="59"/>
      <c r="AF17" s="59"/>
      <c r="AG17" s="58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1" t="s">
        <v>85</v>
      </c>
      <c r="AW17" s="57"/>
    </row>
    <row r="18" spans="1:49" ht="16.5" x14ac:dyDescent="0.3">
      <c r="A18" s="179">
        <f>COUNT(A$16:$A17)+1</f>
        <v>2</v>
      </c>
      <c r="B18" s="153" t="s">
        <v>69</v>
      </c>
      <c r="C18" s="39"/>
      <c r="D18" s="38"/>
      <c r="E18" s="38"/>
      <c r="F18" s="38"/>
      <c r="G18" s="37"/>
      <c r="H18" s="36"/>
      <c r="I18" s="35"/>
      <c r="J18" s="34"/>
      <c r="K18" s="33"/>
      <c r="L18" s="33"/>
      <c r="M18" s="33"/>
      <c r="N18" s="33"/>
      <c r="O18" s="33"/>
      <c r="P18" s="33"/>
      <c r="Q18" s="29"/>
      <c r="R18" s="49"/>
      <c r="S18" s="28" t="str">
        <f t="shared" ref="S18:S23" si="0">IF(COUNTIF(Y18:AG18,"I")=0,"",COUNTIF(Y18:AG18,"I"))</f>
        <v/>
      </c>
      <c r="T18" s="27" t="str">
        <f t="shared" ref="T18:T23" si="1">IF(COUNTIF(Y18:AG18,"N")=0,"",COUNTIF(Y18:AG18,"N"))</f>
        <v/>
      </c>
      <c r="U18" s="26" t="str">
        <f t="shared" ref="U18:U23" si="2">IFERROR(S18/SUM(S18+T18)%,"")</f>
        <v/>
      </c>
      <c r="V18" s="31"/>
      <c r="W18" s="30"/>
      <c r="X18" s="30"/>
      <c r="Y18" s="29"/>
      <c r="Z18" s="31"/>
      <c r="AA18" s="30"/>
      <c r="AB18" s="30"/>
      <c r="AC18" s="29"/>
      <c r="AD18" s="31"/>
      <c r="AE18" s="30"/>
      <c r="AF18" s="30"/>
      <c r="AG18" s="29"/>
      <c r="AS18" s="1" t="s">
        <v>84</v>
      </c>
    </row>
    <row r="19" spans="1:49" ht="16.5" x14ac:dyDescent="0.3">
      <c r="A19" s="179">
        <f>COUNT(A$16:$A18)+1</f>
        <v>3</v>
      </c>
      <c r="B19" s="153" t="s">
        <v>63</v>
      </c>
      <c r="C19" s="39"/>
      <c r="D19" s="38"/>
      <c r="E19" s="38"/>
      <c r="F19" s="38"/>
      <c r="G19" s="37"/>
      <c r="H19" s="36"/>
      <c r="I19" s="35"/>
      <c r="J19" s="34"/>
      <c r="K19" s="33"/>
      <c r="L19" s="33"/>
      <c r="M19" s="33"/>
      <c r="N19" s="33"/>
      <c r="O19" s="33"/>
      <c r="P19" s="33"/>
      <c r="Q19" s="29"/>
      <c r="R19" s="49"/>
      <c r="S19" s="28" t="str">
        <f t="shared" si="0"/>
        <v/>
      </c>
      <c r="T19" s="27" t="str">
        <f t="shared" si="1"/>
        <v/>
      </c>
      <c r="U19" s="26" t="str">
        <f t="shared" si="2"/>
        <v/>
      </c>
      <c r="V19" s="31"/>
      <c r="W19" s="30"/>
      <c r="X19" s="30"/>
      <c r="Y19" s="29"/>
      <c r="Z19" s="31"/>
      <c r="AA19" s="30"/>
      <c r="AB19" s="30"/>
      <c r="AC19" s="29"/>
      <c r="AD19" s="31"/>
      <c r="AE19" s="30"/>
      <c r="AF19" s="30"/>
      <c r="AG19" s="29"/>
      <c r="AS19" s="1" t="s">
        <v>68</v>
      </c>
    </row>
    <row r="20" spans="1:49" ht="16.5" x14ac:dyDescent="0.3">
      <c r="A20" s="179">
        <f>COUNT(A$16:$A19)+1</f>
        <v>4</v>
      </c>
      <c r="B20" s="153" t="s">
        <v>61</v>
      </c>
      <c r="C20" s="39"/>
      <c r="D20" s="38"/>
      <c r="E20" s="38"/>
      <c r="F20" s="38"/>
      <c r="G20" s="37"/>
      <c r="H20" s="36"/>
      <c r="I20" s="35"/>
      <c r="J20" s="34"/>
      <c r="K20" s="33"/>
      <c r="L20" s="33"/>
      <c r="M20" s="33"/>
      <c r="N20" s="33"/>
      <c r="O20" s="33"/>
      <c r="P20" s="33"/>
      <c r="Q20" s="29"/>
      <c r="R20" s="49"/>
      <c r="S20" s="28" t="str">
        <f t="shared" si="0"/>
        <v/>
      </c>
      <c r="T20" s="27" t="str">
        <f t="shared" si="1"/>
        <v/>
      </c>
      <c r="U20" s="26" t="str">
        <f t="shared" si="2"/>
        <v/>
      </c>
      <c r="V20" s="31"/>
      <c r="W20" s="30"/>
      <c r="X20" s="30"/>
      <c r="Y20" s="29"/>
      <c r="Z20" s="31"/>
      <c r="AA20" s="30"/>
      <c r="AB20" s="30"/>
      <c r="AC20" s="29"/>
      <c r="AD20" s="31"/>
      <c r="AE20" s="30"/>
      <c r="AF20" s="30"/>
      <c r="AG20" s="29"/>
      <c r="AS20" s="1" t="s">
        <v>66</v>
      </c>
    </row>
    <row r="21" spans="1:49" ht="16.5" x14ac:dyDescent="0.3">
      <c r="A21" s="179">
        <f>COUNT(A$16:$A20)+1</f>
        <v>5</v>
      </c>
      <c r="B21" s="153" t="s">
        <v>59</v>
      </c>
      <c r="C21" s="39"/>
      <c r="D21" s="38"/>
      <c r="E21" s="38"/>
      <c r="F21" s="38"/>
      <c r="G21" s="37"/>
      <c r="H21" s="36"/>
      <c r="I21" s="35"/>
      <c r="J21" s="34"/>
      <c r="K21" s="33"/>
      <c r="L21" s="33"/>
      <c r="M21" s="33"/>
      <c r="N21" s="33"/>
      <c r="O21" s="33"/>
      <c r="P21" s="33"/>
      <c r="Q21" s="29"/>
      <c r="R21" s="49"/>
      <c r="S21" s="28" t="str">
        <f t="shared" si="0"/>
        <v/>
      </c>
      <c r="T21" s="27" t="str">
        <f t="shared" si="1"/>
        <v/>
      </c>
      <c r="U21" s="26" t="str">
        <f t="shared" si="2"/>
        <v/>
      </c>
      <c r="V21" s="31"/>
      <c r="W21" s="30"/>
      <c r="X21" s="30"/>
      <c r="Y21" s="29"/>
      <c r="Z21" s="31"/>
      <c r="AA21" s="30"/>
      <c r="AB21" s="30"/>
      <c r="AC21" s="29"/>
      <c r="AD21" s="31"/>
      <c r="AE21" s="30"/>
      <c r="AF21" s="30"/>
      <c r="AG21" s="29"/>
      <c r="AS21" s="1" t="s">
        <v>64</v>
      </c>
    </row>
    <row r="22" spans="1:49" ht="16.5" x14ac:dyDescent="0.3">
      <c r="A22" s="179">
        <f>COUNT(A$16:$A21)+1</f>
        <v>6</v>
      </c>
      <c r="B22" s="154" t="s">
        <v>217</v>
      </c>
      <c r="C22" s="39"/>
      <c r="D22" s="38"/>
      <c r="E22" s="38"/>
      <c r="F22" s="38"/>
      <c r="G22" s="37"/>
      <c r="H22" s="36"/>
      <c r="I22" s="35"/>
      <c r="J22" s="34"/>
      <c r="K22" s="33"/>
      <c r="L22" s="33"/>
      <c r="M22" s="33"/>
      <c r="N22" s="33"/>
      <c r="O22" s="33"/>
      <c r="P22" s="33"/>
      <c r="Q22" s="29"/>
      <c r="R22" s="49"/>
      <c r="S22" s="28" t="str">
        <f t="shared" si="0"/>
        <v/>
      </c>
      <c r="T22" s="27" t="str">
        <f t="shared" si="1"/>
        <v/>
      </c>
      <c r="U22" s="26" t="str">
        <f t="shared" si="2"/>
        <v/>
      </c>
      <c r="V22" s="31"/>
      <c r="W22" s="30"/>
      <c r="X22" s="30"/>
      <c r="Y22" s="29"/>
      <c r="Z22" s="31"/>
      <c r="AA22" s="30"/>
      <c r="AB22" s="30"/>
      <c r="AC22" s="29"/>
      <c r="AD22" s="31"/>
      <c r="AE22" s="30"/>
      <c r="AF22" s="30"/>
      <c r="AG22" s="29"/>
      <c r="AS22" s="1" t="s">
        <v>62</v>
      </c>
    </row>
    <row r="23" spans="1:49" ht="16.5" x14ac:dyDescent="0.3">
      <c r="A23" s="179">
        <f>COUNT(A$16:$A22)+1</f>
        <v>7</v>
      </c>
      <c r="B23" s="154"/>
      <c r="C23" s="39"/>
      <c r="D23" s="56"/>
      <c r="E23" s="56"/>
      <c r="F23" s="56"/>
      <c r="G23" s="37"/>
      <c r="H23" s="36"/>
      <c r="I23" s="35"/>
      <c r="J23" s="34"/>
      <c r="K23" s="33"/>
      <c r="L23" s="33"/>
      <c r="M23" s="33"/>
      <c r="N23" s="33"/>
      <c r="O23" s="33"/>
      <c r="P23" s="33"/>
      <c r="Q23" s="29"/>
      <c r="R23" s="49"/>
      <c r="S23" s="28" t="str">
        <f t="shared" si="0"/>
        <v/>
      </c>
      <c r="T23" s="27" t="str">
        <f t="shared" si="1"/>
        <v/>
      </c>
      <c r="U23" s="26" t="str">
        <f t="shared" si="2"/>
        <v/>
      </c>
      <c r="V23" s="31"/>
      <c r="W23" s="30"/>
      <c r="X23" s="30"/>
      <c r="Y23" s="29"/>
      <c r="Z23" s="31"/>
      <c r="AA23" s="30"/>
      <c r="AB23" s="30"/>
      <c r="AC23" s="29"/>
      <c r="AD23" s="31"/>
      <c r="AE23" s="30"/>
      <c r="AF23" s="30"/>
      <c r="AG23" s="29"/>
      <c r="AS23" s="1" t="s">
        <v>60</v>
      </c>
    </row>
    <row r="24" spans="1:49" ht="16.5" x14ac:dyDescent="0.3">
      <c r="A24" s="179">
        <f>COUNT(A$16:$A23)+1</f>
        <v>8</v>
      </c>
      <c r="B24" s="155" t="s">
        <v>54</v>
      </c>
      <c r="C24" s="55"/>
      <c r="D24" s="41"/>
      <c r="E24" s="41"/>
      <c r="F24" s="41"/>
      <c r="G24" s="46"/>
      <c r="H24" s="45"/>
      <c r="I24" s="44"/>
      <c r="J24" s="42"/>
      <c r="K24" s="41"/>
      <c r="L24" s="41"/>
      <c r="M24" s="41"/>
      <c r="N24" s="41"/>
      <c r="O24" s="41"/>
      <c r="P24" s="41"/>
      <c r="Q24" s="40"/>
      <c r="R24" s="43"/>
      <c r="S24" s="42"/>
      <c r="T24" s="41"/>
      <c r="U24" s="40"/>
      <c r="V24" s="31"/>
      <c r="W24" s="30"/>
      <c r="X24" s="30"/>
      <c r="Y24" s="40"/>
      <c r="Z24" s="31"/>
      <c r="AA24" s="30"/>
      <c r="AB24" s="30"/>
      <c r="AC24" s="40"/>
      <c r="AD24" s="31"/>
      <c r="AE24" s="30"/>
      <c r="AF24" s="30"/>
      <c r="AG24" s="40"/>
      <c r="AS24" s="1" t="s">
        <v>58</v>
      </c>
    </row>
    <row r="25" spans="1:49" ht="16.5" x14ac:dyDescent="0.3">
      <c r="A25" s="179">
        <f>COUNT(A$16:$A24)+1</f>
        <v>9</v>
      </c>
      <c r="B25" s="122" t="s">
        <v>232</v>
      </c>
      <c r="C25" s="39"/>
      <c r="D25" s="38"/>
      <c r="E25" s="38"/>
      <c r="F25" s="38"/>
      <c r="G25" s="37"/>
      <c r="H25" s="36"/>
      <c r="I25" s="35"/>
      <c r="J25" s="34"/>
      <c r="K25" s="33"/>
      <c r="L25" s="33"/>
      <c r="M25" s="33"/>
      <c r="N25" s="33"/>
      <c r="O25" s="33"/>
      <c r="P25" s="33"/>
      <c r="Q25" s="29"/>
      <c r="R25" s="49"/>
      <c r="S25" s="28" t="str">
        <f>IF(COUNTIF(Y25:AG25,"I")=0,"",COUNTIF(Y25:AG25,"I"))</f>
        <v/>
      </c>
      <c r="T25" s="27" t="str">
        <f>IF(COUNTIF(Y25:AG25,"N")=0,"",COUNTIF(Y25:AG25,"N"))</f>
        <v/>
      </c>
      <c r="U25" s="26" t="str">
        <f>IFERROR(S25/SUM(S25+T25)%,"")</f>
        <v/>
      </c>
      <c r="V25" s="31"/>
      <c r="W25" s="30"/>
      <c r="X25" s="30"/>
      <c r="Y25" s="29"/>
      <c r="Z25" s="31"/>
      <c r="AA25" s="30"/>
      <c r="AB25" s="30"/>
      <c r="AC25" s="29"/>
      <c r="AD25" s="31"/>
      <c r="AE25" s="30"/>
      <c r="AF25" s="30"/>
      <c r="AG25" s="29"/>
      <c r="AS25" s="1" t="s">
        <v>57</v>
      </c>
    </row>
    <row r="26" spans="1:49" ht="25.5" x14ac:dyDescent="0.3">
      <c r="A26" s="179">
        <f>COUNT(A$16:$A25)+1</f>
        <v>10</v>
      </c>
      <c r="B26" s="122" t="s">
        <v>234</v>
      </c>
      <c r="C26" s="39"/>
      <c r="D26" s="38"/>
      <c r="E26" s="38"/>
      <c r="F26" s="38"/>
      <c r="G26" s="37"/>
      <c r="H26" s="36"/>
      <c r="I26" s="35"/>
      <c r="J26" s="34"/>
      <c r="K26" s="33"/>
      <c r="L26" s="33"/>
      <c r="M26" s="33"/>
      <c r="N26" s="33"/>
      <c r="O26" s="33"/>
      <c r="P26" s="33"/>
      <c r="Q26" s="29"/>
      <c r="R26" s="49"/>
      <c r="S26" s="28"/>
      <c r="T26" s="27"/>
      <c r="U26" s="26"/>
      <c r="V26" s="31"/>
      <c r="W26" s="30"/>
      <c r="X26" s="30"/>
      <c r="Y26" s="29"/>
      <c r="Z26" s="31"/>
      <c r="AA26" s="30"/>
      <c r="AB26" s="30"/>
      <c r="AC26" s="29"/>
      <c r="AD26" s="31"/>
      <c r="AE26" s="30"/>
      <c r="AF26" s="30"/>
      <c r="AG26" s="29"/>
    </row>
    <row r="27" spans="1:49" ht="16.5" x14ac:dyDescent="0.3">
      <c r="A27" s="179">
        <f>COUNT(A$16:$A26)+1</f>
        <v>11</v>
      </c>
      <c r="B27" s="122" t="s">
        <v>233</v>
      </c>
      <c r="C27" s="39"/>
      <c r="D27" s="38"/>
      <c r="E27" s="38"/>
      <c r="F27" s="38"/>
      <c r="G27" s="37"/>
      <c r="H27" s="36"/>
      <c r="I27" s="35"/>
      <c r="J27" s="34"/>
      <c r="K27" s="33"/>
      <c r="L27" s="33"/>
      <c r="M27" s="33"/>
      <c r="N27" s="33"/>
      <c r="O27" s="33"/>
      <c r="P27" s="33"/>
      <c r="Q27" s="29"/>
      <c r="R27" s="49"/>
      <c r="S27" s="28"/>
      <c r="T27" s="27"/>
      <c r="U27" s="26"/>
      <c r="V27" s="31"/>
      <c r="W27" s="30"/>
      <c r="X27" s="30"/>
      <c r="Y27" s="29"/>
      <c r="Z27" s="31"/>
      <c r="AA27" s="30"/>
      <c r="AB27" s="30"/>
      <c r="AC27" s="29"/>
      <c r="AD27" s="31"/>
      <c r="AE27" s="30"/>
      <c r="AF27" s="30"/>
      <c r="AG27" s="29"/>
      <c r="AS27" s="1" t="s">
        <v>55</v>
      </c>
    </row>
    <row r="28" spans="1:49" ht="16.5" x14ac:dyDescent="0.3">
      <c r="A28" s="179">
        <f>COUNT(A$16:$A27)+1</f>
        <v>12</v>
      </c>
      <c r="B28" s="122" t="s">
        <v>244</v>
      </c>
      <c r="C28" s="39"/>
      <c r="D28" s="38"/>
      <c r="E28" s="38"/>
      <c r="F28" s="38"/>
      <c r="G28" s="37"/>
      <c r="H28" s="36"/>
      <c r="I28" s="35"/>
      <c r="J28" s="34"/>
      <c r="K28" s="33"/>
      <c r="L28" s="33"/>
      <c r="M28" s="33"/>
      <c r="N28" s="33"/>
      <c r="O28" s="33"/>
      <c r="P28" s="33"/>
      <c r="Q28" s="29"/>
      <c r="R28" s="49"/>
      <c r="S28" s="28"/>
      <c r="T28" s="27"/>
      <c r="U28" s="26"/>
      <c r="V28" s="31"/>
      <c r="W28" s="30"/>
      <c r="X28" s="30"/>
      <c r="Y28" s="29"/>
      <c r="Z28" s="31"/>
      <c r="AA28" s="30"/>
      <c r="AB28" s="30"/>
      <c r="AC28" s="29"/>
      <c r="AD28" s="31"/>
      <c r="AE28" s="30"/>
      <c r="AF28" s="30"/>
      <c r="AG28" s="29"/>
    </row>
    <row r="29" spans="1:49" ht="16.5" x14ac:dyDescent="0.3">
      <c r="A29" s="179">
        <f>COUNT(A$16:$A28)+1</f>
        <v>13</v>
      </c>
      <c r="B29" s="122" t="s">
        <v>245</v>
      </c>
      <c r="C29" s="39"/>
      <c r="D29" s="38"/>
      <c r="E29" s="38"/>
      <c r="F29" s="38"/>
      <c r="G29" s="37"/>
      <c r="H29" s="36"/>
      <c r="I29" s="35"/>
      <c r="J29" s="34"/>
      <c r="K29" s="33"/>
      <c r="L29" s="33"/>
      <c r="M29" s="33"/>
      <c r="N29" s="33"/>
      <c r="O29" s="33"/>
      <c r="P29" s="33"/>
      <c r="Q29" s="29"/>
      <c r="R29" s="49"/>
      <c r="S29" s="28"/>
      <c r="T29" s="27"/>
      <c r="U29" s="26"/>
      <c r="V29" s="31"/>
      <c r="W29" s="30"/>
      <c r="X29" s="30"/>
      <c r="Y29" s="29"/>
      <c r="Z29" s="31"/>
      <c r="AA29" s="30"/>
      <c r="AB29" s="30"/>
      <c r="AC29" s="29"/>
      <c r="AD29" s="31"/>
      <c r="AE29" s="30"/>
      <c r="AF29" s="30"/>
      <c r="AG29" s="29"/>
    </row>
    <row r="30" spans="1:49" ht="16.5" x14ac:dyDescent="0.3">
      <c r="A30" s="179">
        <f>COUNT(A$16:$A29)+1</f>
        <v>14</v>
      </c>
      <c r="B30" s="122" t="s">
        <v>246</v>
      </c>
      <c r="C30" s="39"/>
      <c r="D30" s="38"/>
      <c r="E30" s="38"/>
      <c r="F30" s="38"/>
      <c r="G30" s="37"/>
      <c r="H30" s="36"/>
      <c r="I30" s="35"/>
      <c r="J30" s="34"/>
      <c r="K30" s="33"/>
      <c r="L30" s="33"/>
      <c r="M30" s="33"/>
      <c r="N30" s="33"/>
      <c r="O30" s="33"/>
      <c r="P30" s="33"/>
      <c r="Q30" s="29"/>
      <c r="R30" s="49"/>
      <c r="S30" s="28"/>
      <c r="T30" s="27"/>
      <c r="U30" s="26"/>
      <c r="V30" s="31"/>
      <c r="W30" s="30"/>
      <c r="X30" s="30"/>
      <c r="Y30" s="29"/>
      <c r="Z30" s="31"/>
      <c r="AA30" s="30"/>
      <c r="AB30" s="30"/>
      <c r="AC30" s="29"/>
      <c r="AD30" s="31"/>
      <c r="AE30" s="30"/>
      <c r="AF30" s="30"/>
      <c r="AG30" s="29"/>
    </row>
    <row r="31" spans="1:49" ht="16.5" x14ac:dyDescent="0.3">
      <c r="A31" s="179">
        <f>COUNT(A$16:$A30)+1</f>
        <v>15</v>
      </c>
      <c r="B31" s="122" t="s">
        <v>235</v>
      </c>
      <c r="C31" s="39"/>
      <c r="D31" s="38"/>
      <c r="E31" s="38"/>
      <c r="F31" s="38"/>
      <c r="G31" s="37"/>
      <c r="H31" s="36"/>
      <c r="I31" s="35"/>
      <c r="J31" s="34"/>
      <c r="K31" s="33"/>
      <c r="L31" s="33"/>
      <c r="M31" s="33"/>
      <c r="N31" s="33"/>
      <c r="O31" s="33"/>
      <c r="P31" s="33"/>
      <c r="Q31" s="29"/>
      <c r="R31" s="49"/>
      <c r="S31" s="28"/>
      <c r="T31" s="27"/>
      <c r="U31" s="26"/>
      <c r="V31" s="31"/>
      <c r="W31" s="30"/>
      <c r="X31" s="30"/>
      <c r="Y31" s="29"/>
      <c r="Z31" s="31"/>
      <c r="AA31" s="30"/>
      <c r="AB31" s="30"/>
      <c r="AC31" s="29"/>
      <c r="AD31" s="31"/>
      <c r="AE31" s="30"/>
      <c r="AF31" s="30"/>
      <c r="AG31" s="29"/>
    </row>
    <row r="32" spans="1:49" ht="16.5" x14ac:dyDescent="0.3">
      <c r="A32" s="179">
        <f>COUNT(A$16:$A31)+1</f>
        <v>16</v>
      </c>
      <c r="B32" s="122" t="s">
        <v>236</v>
      </c>
      <c r="C32" s="39"/>
      <c r="D32" s="38"/>
      <c r="E32" s="38"/>
      <c r="F32" s="38"/>
      <c r="G32" s="37"/>
      <c r="H32" s="36"/>
      <c r="I32" s="35"/>
      <c r="J32" s="34"/>
      <c r="K32" s="33"/>
      <c r="L32" s="33"/>
      <c r="M32" s="33"/>
      <c r="N32" s="33"/>
      <c r="O32" s="33"/>
      <c r="P32" s="33"/>
      <c r="Q32" s="29"/>
      <c r="R32" s="49"/>
      <c r="S32" s="28" t="str">
        <f>IF(COUNTIF(Y32:AG32,"I")=0,"",COUNTIF(Y32:AG32,"I"))</f>
        <v/>
      </c>
      <c r="T32" s="27" t="str">
        <f>IF(COUNTIF(Y32:AG32,"N")=0,"",COUNTIF(Y32:AG32,"N"))</f>
        <v/>
      </c>
      <c r="U32" s="26" t="str">
        <f>IFERROR(S32/SUM(S32+T32)%,"")</f>
        <v/>
      </c>
      <c r="V32" s="31"/>
      <c r="W32" s="30"/>
      <c r="X32" s="30"/>
      <c r="Y32" s="29"/>
      <c r="Z32" s="31"/>
      <c r="AA32" s="30"/>
      <c r="AB32" s="30"/>
      <c r="AC32" s="29"/>
      <c r="AD32" s="31"/>
      <c r="AE32" s="30"/>
      <c r="AF32" s="30"/>
      <c r="AG32" s="29"/>
    </row>
    <row r="33" spans="1:33" ht="16.5" x14ac:dyDescent="0.3">
      <c r="A33" s="179">
        <f>COUNT(A$16:$A32)+1</f>
        <v>17</v>
      </c>
      <c r="B33" s="122" t="s">
        <v>237</v>
      </c>
      <c r="C33" s="39"/>
      <c r="D33" s="38"/>
      <c r="E33" s="38"/>
      <c r="F33" s="38"/>
      <c r="G33" s="37"/>
      <c r="H33" s="36"/>
      <c r="I33" s="35"/>
      <c r="J33" s="34"/>
      <c r="K33" s="33"/>
      <c r="L33" s="33"/>
      <c r="M33" s="33"/>
      <c r="N33" s="33"/>
      <c r="O33" s="33"/>
      <c r="P33" s="33"/>
      <c r="Q33" s="29"/>
      <c r="R33" s="49"/>
      <c r="S33" s="28"/>
      <c r="T33" s="27"/>
      <c r="U33" s="26"/>
      <c r="V33" s="31"/>
      <c r="W33" s="30"/>
      <c r="X33" s="30"/>
      <c r="Y33" s="29"/>
      <c r="Z33" s="31"/>
      <c r="AA33" s="30"/>
      <c r="AB33" s="30"/>
      <c r="AC33" s="29"/>
      <c r="AD33" s="31"/>
      <c r="AE33" s="30"/>
      <c r="AF33" s="30"/>
      <c r="AG33" s="29"/>
    </row>
    <row r="34" spans="1:33" ht="16.5" x14ac:dyDescent="0.3">
      <c r="A34" s="179">
        <f>COUNT(A$16:$A33)+1</f>
        <v>18</v>
      </c>
      <c r="B34" s="122" t="s">
        <v>250</v>
      </c>
      <c r="C34" s="39"/>
      <c r="D34" s="38"/>
      <c r="E34" s="38"/>
      <c r="F34" s="38"/>
      <c r="G34" s="37"/>
      <c r="H34" s="36"/>
      <c r="I34" s="35"/>
      <c r="J34" s="34"/>
      <c r="K34" s="33"/>
      <c r="L34" s="33"/>
      <c r="M34" s="33"/>
      <c r="N34" s="33"/>
      <c r="O34" s="33"/>
      <c r="P34" s="33"/>
      <c r="Q34" s="29"/>
      <c r="R34" s="49"/>
      <c r="S34" s="28"/>
      <c r="T34" s="27"/>
      <c r="U34" s="26"/>
      <c r="V34" s="31"/>
      <c r="W34" s="30"/>
      <c r="X34" s="30"/>
      <c r="Y34" s="29"/>
      <c r="Z34" s="31"/>
      <c r="AA34" s="30"/>
      <c r="AB34" s="30"/>
      <c r="AC34" s="29"/>
      <c r="AD34" s="31"/>
      <c r="AE34" s="30"/>
      <c r="AF34" s="30"/>
      <c r="AG34" s="29"/>
    </row>
    <row r="35" spans="1:33" ht="16.5" x14ac:dyDescent="0.3">
      <c r="A35" s="179">
        <f>COUNT(A$16:$A34)+1</f>
        <v>19</v>
      </c>
      <c r="B35" s="122" t="s">
        <v>238</v>
      </c>
      <c r="C35" s="39"/>
      <c r="D35" s="38"/>
      <c r="E35" s="38"/>
      <c r="F35" s="38"/>
      <c r="G35" s="37"/>
      <c r="H35" s="36"/>
      <c r="I35" s="35"/>
      <c r="J35" s="34"/>
      <c r="K35" s="33"/>
      <c r="L35" s="33"/>
      <c r="M35" s="33"/>
      <c r="N35" s="33"/>
      <c r="O35" s="33"/>
      <c r="P35" s="33"/>
      <c r="Q35" s="29"/>
      <c r="R35" s="49"/>
      <c r="S35" s="28" t="str">
        <f t="shared" ref="S35:S44" si="3">IF(COUNTIF(Y35:AG35,"I")=0,"",COUNTIF(Y35:AG35,"I"))</f>
        <v/>
      </c>
      <c r="T35" s="27" t="str">
        <f t="shared" ref="T35:T44" si="4">IF(COUNTIF(Y35:AG35,"N")=0,"",COUNTIF(Y35:AG35,"N"))</f>
        <v/>
      </c>
      <c r="U35" s="26" t="str">
        <f t="shared" ref="U35:U44" si="5">IFERROR(S35/SUM(S35+T35)%,"")</f>
        <v/>
      </c>
      <c r="V35" s="31"/>
      <c r="W35" s="30"/>
      <c r="X35" s="30"/>
      <c r="Y35" s="29"/>
      <c r="Z35" s="31"/>
      <c r="AA35" s="30"/>
      <c r="AB35" s="30"/>
      <c r="AC35" s="29"/>
      <c r="AD35" s="31"/>
      <c r="AE35" s="30"/>
      <c r="AF35" s="30"/>
      <c r="AG35" s="29"/>
    </row>
    <row r="36" spans="1:33" ht="16.5" x14ac:dyDescent="0.3">
      <c r="A36" s="179">
        <f>COUNT(A$16:$A35)+1</f>
        <v>20</v>
      </c>
      <c r="B36" s="122" t="s">
        <v>239</v>
      </c>
      <c r="C36" s="39"/>
      <c r="D36" s="38"/>
      <c r="E36" s="38"/>
      <c r="F36" s="38"/>
      <c r="G36" s="37"/>
      <c r="H36" s="36"/>
      <c r="I36" s="35"/>
      <c r="J36" s="34"/>
      <c r="K36" s="33"/>
      <c r="L36" s="33"/>
      <c r="M36" s="33"/>
      <c r="N36" s="33"/>
      <c r="O36" s="33"/>
      <c r="P36" s="33"/>
      <c r="Q36" s="29"/>
      <c r="R36" s="49"/>
      <c r="S36" s="28" t="str">
        <f t="shared" si="3"/>
        <v/>
      </c>
      <c r="T36" s="27" t="str">
        <f t="shared" si="4"/>
        <v/>
      </c>
      <c r="U36" s="26" t="str">
        <f t="shared" si="5"/>
        <v/>
      </c>
      <c r="V36" s="31"/>
      <c r="W36" s="30"/>
      <c r="X36" s="30"/>
      <c r="Y36" s="29"/>
      <c r="Z36" s="31"/>
      <c r="AA36" s="30"/>
      <c r="AB36" s="30"/>
      <c r="AC36" s="29"/>
      <c r="AD36" s="31"/>
      <c r="AE36" s="30"/>
      <c r="AF36" s="30"/>
      <c r="AG36" s="29"/>
    </row>
    <row r="37" spans="1:33" ht="16.5" x14ac:dyDescent="0.3">
      <c r="A37" s="179">
        <f>COUNT(A$16:$A36)+1</f>
        <v>21</v>
      </c>
      <c r="B37" s="122" t="s">
        <v>241</v>
      </c>
      <c r="C37" s="39"/>
      <c r="D37" s="38"/>
      <c r="E37" s="38"/>
      <c r="F37" s="38"/>
      <c r="G37" s="37"/>
      <c r="H37" s="36"/>
      <c r="I37" s="35"/>
      <c r="J37" s="34"/>
      <c r="K37" s="33"/>
      <c r="L37" s="33"/>
      <c r="M37" s="33"/>
      <c r="N37" s="33"/>
      <c r="O37" s="33"/>
      <c r="P37" s="33"/>
      <c r="Q37" s="29"/>
      <c r="R37" s="49"/>
      <c r="S37" s="28"/>
      <c r="T37" s="27"/>
      <c r="U37" s="26"/>
      <c r="V37" s="31"/>
      <c r="W37" s="30"/>
      <c r="X37" s="30"/>
      <c r="Y37" s="29"/>
      <c r="Z37" s="31"/>
      <c r="AA37" s="30"/>
      <c r="AB37" s="30"/>
      <c r="AC37" s="29"/>
      <c r="AD37" s="31"/>
      <c r="AE37" s="30"/>
      <c r="AF37" s="30"/>
      <c r="AG37" s="29"/>
    </row>
    <row r="38" spans="1:33" ht="16.5" x14ac:dyDescent="0.3">
      <c r="A38" s="179">
        <f>COUNT(A$16:$A37)+1</f>
        <v>22</v>
      </c>
      <c r="B38" s="122" t="s">
        <v>243</v>
      </c>
      <c r="C38" s="39"/>
      <c r="D38" s="38"/>
      <c r="E38" s="38"/>
      <c r="F38" s="38"/>
      <c r="G38" s="37"/>
      <c r="H38" s="36"/>
      <c r="I38" s="35"/>
      <c r="J38" s="34"/>
      <c r="K38" s="33"/>
      <c r="L38" s="33"/>
      <c r="M38" s="33"/>
      <c r="N38" s="33"/>
      <c r="O38" s="33"/>
      <c r="P38" s="33"/>
      <c r="Q38" s="29"/>
      <c r="R38" s="49"/>
      <c r="S38" s="28"/>
      <c r="T38" s="27"/>
      <c r="U38" s="26"/>
      <c r="V38" s="31"/>
      <c r="W38" s="30"/>
      <c r="X38" s="30"/>
      <c r="Y38" s="29"/>
      <c r="Z38" s="31"/>
      <c r="AA38" s="30"/>
      <c r="AB38" s="30"/>
      <c r="AC38" s="29"/>
      <c r="AD38" s="31"/>
      <c r="AE38" s="30"/>
      <c r="AF38" s="30"/>
      <c r="AG38" s="29"/>
    </row>
    <row r="39" spans="1:33" ht="16.5" x14ac:dyDescent="0.3">
      <c r="A39" s="179">
        <f>COUNT(A$16:$A38)+1</f>
        <v>23</v>
      </c>
      <c r="B39" s="122" t="s">
        <v>242</v>
      </c>
      <c r="C39" s="39"/>
      <c r="D39" s="38"/>
      <c r="E39" s="38"/>
      <c r="F39" s="38"/>
      <c r="G39" s="37"/>
      <c r="H39" s="36"/>
      <c r="I39" s="35"/>
      <c r="J39" s="34"/>
      <c r="K39" s="33"/>
      <c r="L39" s="33"/>
      <c r="M39" s="33"/>
      <c r="N39" s="33"/>
      <c r="O39" s="33"/>
      <c r="P39" s="33"/>
      <c r="Q39" s="29"/>
      <c r="R39" s="49"/>
      <c r="S39" s="28"/>
      <c r="T39" s="27"/>
      <c r="U39" s="26"/>
      <c r="V39" s="31"/>
      <c r="W39" s="30"/>
      <c r="X39" s="30"/>
      <c r="Y39" s="29"/>
      <c r="Z39" s="31"/>
      <c r="AA39" s="30"/>
      <c r="AB39" s="30"/>
      <c r="AC39" s="29"/>
      <c r="AD39" s="31"/>
      <c r="AE39" s="30"/>
      <c r="AF39" s="30"/>
      <c r="AG39" s="29"/>
    </row>
    <row r="40" spans="1:33" ht="16.5" x14ac:dyDescent="0.3">
      <c r="A40" s="179">
        <f>COUNT(A$16:$A39)+1</f>
        <v>24</v>
      </c>
      <c r="B40" s="122" t="s">
        <v>249</v>
      </c>
      <c r="C40" s="39"/>
      <c r="D40" s="38"/>
      <c r="E40" s="38"/>
      <c r="F40" s="38"/>
      <c r="G40" s="37"/>
      <c r="H40" s="36"/>
      <c r="I40" s="35"/>
      <c r="J40" s="34"/>
      <c r="K40" s="33"/>
      <c r="L40" s="33"/>
      <c r="M40" s="33"/>
      <c r="N40" s="33"/>
      <c r="O40" s="33"/>
      <c r="P40" s="33"/>
      <c r="Q40" s="29"/>
      <c r="R40" s="49"/>
      <c r="S40" s="28"/>
      <c r="T40" s="27"/>
      <c r="U40" s="26"/>
      <c r="V40" s="31"/>
      <c r="W40" s="30"/>
      <c r="X40" s="30"/>
      <c r="Y40" s="29"/>
      <c r="Z40" s="31"/>
      <c r="AA40" s="30"/>
      <c r="AB40" s="30"/>
      <c r="AC40" s="29"/>
      <c r="AD40" s="31"/>
      <c r="AE40" s="30"/>
      <c r="AF40" s="30"/>
      <c r="AG40" s="29"/>
    </row>
    <row r="41" spans="1:33" ht="16.5" x14ac:dyDescent="0.3">
      <c r="A41" s="179">
        <f>COUNT(A$16:$A40)+1</f>
        <v>25</v>
      </c>
      <c r="B41" s="122" t="s">
        <v>240</v>
      </c>
      <c r="C41" s="39"/>
      <c r="D41" s="38"/>
      <c r="E41" s="38"/>
      <c r="F41" s="38"/>
      <c r="G41" s="37"/>
      <c r="H41" s="36"/>
      <c r="I41" s="35"/>
      <c r="J41" s="34"/>
      <c r="K41" s="33"/>
      <c r="L41" s="33"/>
      <c r="M41" s="33"/>
      <c r="N41" s="33"/>
      <c r="O41" s="33"/>
      <c r="P41" s="33"/>
      <c r="Q41" s="29"/>
      <c r="R41" s="49"/>
      <c r="S41" s="28" t="str">
        <f t="shared" si="3"/>
        <v/>
      </c>
      <c r="T41" s="27" t="str">
        <f t="shared" si="4"/>
        <v/>
      </c>
      <c r="U41" s="26" t="str">
        <f t="shared" si="5"/>
        <v/>
      </c>
      <c r="V41" s="31"/>
      <c r="W41" s="30"/>
      <c r="X41" s="30"/>
      <c r="Y41" s="29"/>
      <c r="Z41" s="31"/>
      <c r="AA41" s="30"/>
      <c r="AB41" s="30"/>
      <c r="AC41" s="29"/>
      <c r="AD41" s="31"/>
      <c r="AE41" s="30"/>
      <c r="AF41" s="30"/>
      <c r="AG41" s="29"/>
    </row>
    <row r="42" spans="1:33" ht="16.5" x14ac:dyDescent="0.3">
      <c r="A42" s="179">
        <f>COUNT(A$16:$A41)+1</f>
        <v>26</v>
      </c>
      <c r="B42" s="122" t="s">
        <v>251</v>
      </c>
      <c r="C42" s="39"/>
      <c r="D42" s="38"/>
      <c r="E42" s="38"/>
      <c r="F42" s="38"/>
      <c r="G42" s="37"/>
      <c r="H42" s="36"/>
      <c r="I42" s="35"/>
      <c r="J42" s="34"/>
      <c r="K42" s="33"/>
      <c r="L42" s="33"/>
      <c r="M42" s="33"/>
      <c r="N42" s="33"/>
      <c r="O42" s="33"/>
      <c r="P42" s="33"/>
      <c r="Q42" s="29"/>
      <c r="R42" s="49"/>
      <c r="S42" s="28" t="str">
        <f t="shared" si="3"/>
        <v/>
      </c>
      <c r="T42" s="27" t="str">
        <f t="shared" si="4"/>
        <v/>
      </c>
      <c r="U42" s="26" t="str">
        <f t="shared" si="5"/>
        <v/>
      </c>
      <c r="V42" s="31"/>
      <c r="W42" s="30"/>
      <c r="X42" s="30"/>
      <c r="Y42" s="29"/>
      <c r="Z42" s="31"/>
      <c r="AA42" s="30"/>
      <c r="AB42" s="30"/>
      <c r="AC42" s="29"/>
      <c r="AD42" s="31"/>
      <c r="AE42" s="30"/>
      <c r="AF42" s="30"/>
      <c r="AG42" s="29"/>
    </row>
    <row r="43" spans="1:33" ht="16.5" x14ac:dyDescent="0.3">
      <c r="A43" s="179">
        <f>COUNT(A$16:$A42)+1</f>
        <v>27</v>
      </c>
      <c r="B43" s="122" t="s">
        <v>252</v>
      </c>
      <c r="C43" s="39"/>
      <c r="D43" s="38"/>
      <c r="E43" s="38"/>
      <c r="F43" s="38"/>
      <c r="G43" s="37"/>
      <c r="H43" s="36"/>
      <c r="I43" s="35"/>
      <c r="J43" s="34"/>
      <c r="K43" s="33"/>
      <c r="L43" s="33"/>
      <c r="M43" s="33"/>
      <c r="N43" s="33"/>
      <c r="O43" s="33"/>
      <c r="P43" s="33"/>
      <c r="Q43" s="29"/>
      <c r="R43" s="49"/>
      <c r="S43" s="28" t="str">
        <f t="shared" si="3"/>
        <v/>
      </c>
      <c r="T43" s="27" t="str">
        <f t="shared" si="4"/>
        <v/>
      </c>
      <c r="U43" s="26" t="str">
        <f t="shared" si="5"/>
        <v/>
      </c>
      <c r="V43" s="31"/>
      <c r="W43" s="30"/>
      <c r="X43" s="30"/>
      <c r="Y43" s="29"/>
      <c r="Z43" s="31"/>
      <c r="AA43" s="30"/>
      <c r="AB43" s="30"/>
      <c r="AC43" s="29"/>
      <c r="AD43" s="31"/>
      <c r="AE43" s="30"/>
      <c r="AF43" s="30"/>
      <c r="AG43" s="29"/>
    </row>
    <row r="44" spans="1:33" ht="16.5" x14ac:dyDescent="0.3">
      <c r="A44" s="179">
        <f>COUNT(A$16:$A43)+1</f>
        <v>28</v>
      </c>
      <c r="B44" s="122"/>
      <c r="C44" s="39"/>
      <c r="D44" s="38"/>
      <c r="E44" s="38"/>
      <c r="F44" s="38"/>
      <c r="G44" s="37"/>
      <c r="H44" s="36"/>
      <c r="I44" s="35"/>
      <c r="J44" s="34"/>
      <c r="K44" s="33"/>
      <c r="L44" s="33"/>
      <c r="M44" s="33"/>
      <c r="N44" s="33"/>
      <c r="O44" s="33"/>
      <c r="P44" s="33"/>
      <c r="Q44" s="29"/>
      <c r="R44" s="49"/>
      <c r="S44" s="28" t="str">
        <f t="shared" si="3"/>
        <v/>
      </c>
      <c r="T44" s="27" t="str">
        <f t="shared" si="4"/>
        <v/>
      </c>
      <c r="U44" s="26" t="str">
        <f t="shared" si="5"/>
        <v/>
      </c>
      <c r="V44" s="31"/>
      <c r="W44" s="30"/>
      <c r="X44" s="30"/>
      <c r="Y44" s="29"/>
      <c r="Z44" s="31"/>
      <c r="AA44" s="30"/>
      <c r="AB44" s="30"/>
      <c r="AC44" s="29"/>
      <c r="AD44" s="31"/>
      <c r="AE44" s="30"/>
      <c r="AF44" s="30"/>
      <c r="AG44" s="29"/>
    </row>
    <row r="45" spans="1:33" ht="16.5" x14ac:dyDescent="0.3">
      <c r="A45" s="179">
        <f>COUNT(A$16:$A44)+1</f>
        <v>29</v>
      </c>
      <c r="B45" s="158" t="s">
        <v>15</v>
      </c>
      <c r="C45" s="48"/>
      <c r="D45" s="47"/>
      <c r="E45" s="41"/>
      <c r="F45" s="41"/>
      <c r="G45" s="46"/>
      <c r="H45" s="45"/>
      <c r="I45" s="44"/>
      <c r="J45" s="42"/>
      <c r="K45" s="41"/>
      <c r="L45" s="41"/>
      <c r="M45" s="41"/>
      <c r="N45" s="41"/>
      <c r="O45" s="41"/>
      <c r="P45" s="41"/>
      <c r="Q45" s="40"/>
      <c r="R45" s="43"/>
      <c r="S45" s="42"/>
      <c r="T45" s="41"/>
      <c r="U45" s="40"/>
      <c r="V45" s="31"/>
      <c r="W45" s="30"/>
      <c r="X45" s="30"/>
      <c r="Y45" s="40"/>
      <c r="Z45" s="31"/>
      <c r="AA45" s="30"/>
      <c r="AB45" s="30"/>
      <c r="AC45" s="40"/>
      <c r="AD45" s="31"/>
      <c r="AE45" s="30"/>
      <c r="AF45" s="30"/>
      <c r="AG45" s="40"/>
    </row>
    <row r="46" spans="1:33" ht="16.5" x14ac:dyDescent="0.3">
      <c r="A46" s="179">
        <f>COUNT(A$16:$A45)+1</f>
        <v>30</v>
      </c>
      <c r="B46" s="122"/>
      <c r="C46" s="39"/>
      <c r="D46" s="38"/>
      <c r="E46" s="38"/>
      <c r="F46" s="38"/>
      <c r="G46" s="37"/>
      <c r="H46" s="36"/>
      <c r="I46" s="35"/>
      <c r="J46" s="34"/>
      <c r="K46" s="33"/>
      <c r="L46" s="33"/>
      <c r="M46" s="33"/>
      <c r="N46" s="33"/>
      <c r="O46" s="33"/>
      <c r="P46" s="33"/>
      <c r="Q46" s="29"/>
      <c r="R46" s="32"/>
      <c r="S46" s="28" t="str">
        <f t="shared" ref="S46:S52" si="6">IF(COUNTIF(Y46:AG46,"I")=0,"",COUNTIF(Y46:AG46,"I"))</f>
        <v/>
      </c>
      <c r="T46" s="27" t="str">
        <f t="shared" ref="T46:T52" si="7">IF(COUNTIF(Y46:AG46,"N")=0,"",COUNTIF(Y46:AG46,"N"))</f>
        <v/>
      </c>
      <c r="U46" s="26" t="str">
        <f t="shared" ref="U46:U52" si="8">IFERROR(S46/SUM(S46+T46)%,"")</f>
        <v/>
      </c>
      <c r="V46" s="31"/>
      <c r="W46" s="30"/>
      <c r="X46" s="30"/>
      <c r="Y46" s="29"/>
      <c r="Z46" s="31"/>
      <c r="AA46" s="30"/>
      <c r="AB46" s="30"/>
      <c r="AC46" s="29"/>
      <c r="AD46" s="31"/>
      <c r="AE46" s="30"/>
      <c r="AF46" s="30"/>
      <c r="AG46" s="29"/>
    </row>
    <row r="47" spans="1:33" ht="16.5" x14ac:dyDescent="0.3">
      <c r="A47" s="179">
        <f>COUNT(A$16:$A46)+1</f>
        <v>31</v>
      </c>
      <c r="B47" s="122" t="s">
        <v>14</v>
      </c>
      <c r="C47" s="39"/>
      <c r="D47" s="38"/>
      <c r="E47" s="38"/>
      <c r="F47" s="38"/>
      <c r="G47" s="37"/>
      <c r="H47" s="36"/>
      <c r="I47" s="35"/>
      <c r="J47" s="34"/>
      <c r="K47" s="33"/>
      <c r="L47" s="33"/>
      <c r="M47" s="33"/>
      <c r="N47" s="33"/>
      <c r="O47" s="33"/>
      <c r="P47" s="33"/>
      <c r="Q47" s="29"/>
      <c r="R47" s="32"/>
      <c r="S47" s="28" t="str">
        <f t="shared" si="6"/>
        <v/>
      </c>
      <c r="T47" s="27" t="str">
        <f t="shared" si="7"/>
        <v/>
      </c>
      <c r="U47" s="26" t="str">
        <f t="shared" si="8"/>
        <v/>
      </c>
      <c r="V47" s="31"/>
      <c r="W47" s="30"/>
      <c r="X47" s="30"/>
      <c r="Y47" s="29"/>
      <c r="Z47" s="31"/>
      <c r="AA47" s="30"/>
      <c r="AB47" s="30"/>
      <c r="AC47" s="29"/>
      <c r="AD47" s="31"/>
      <c r="AE47" s="30"/>
      <c r="AF47" s="30"/>
      <c r="AG47" s="29"/>
    </row>
    <row r="48" spans="1:33" ht="16.5" x14ac:dyDescent="0.3">
      <c r="A48" s="179">
        <f>COUNT(A$16:$A47)+1</f>
        <v>32</v>
      </c>
      <c r="B48" s="122"/>
      <c r="C48" s="39"/>
      <c r="D48" s="38"/>
      <c r="E48" s="38"/>
      <c r="F48" s="38"/>
      <c r="G48" s="37"/>
      <c r="H48" s="36"/>
      <c r="I48" s="35"/>
      <c r="J48" s="34"/>
      <c r="K48" s="33"/>
      <c r="L48" s="33"/>
      <c r="M48" s="33"/>
      <c r="N48" s="33"/>
      <c r="O48" s="33"/>
      <c r="P48" s="33"/>
      <c r="Q48" s="29"/>
      <c r="R48" s="32"/>
      <c r="S48" s="28" t="str">
        <f t="shared" si="6"/>
        <v/>
      </c>
      <c r="T48" s="27" t="str">
        <f t="shared" si="7"/>
        <v/>
      </c>
      <c r="U48" s="26" t="str">
        <f t="shared" si="8"/>
        <v/>
      </c>
      <c r="V48" s="31"/>
      <c r="W48" s="30"/>
      <c r="X48" s="30"/>
      <c r="Y48" s="29"/>
      <c r="Z48" s="31"/>
      <c r="AA48" s="30"/>
      <c r="AB48" s="30"/>
      <c r="AC48" s="29"/>
      <c r="AD48" s="31"/>
      <c r="AE48" s="30"/>
      <c r="AF48" s="30"/>
      <c r="AG48" s="29"/>
    </row>
    <row r="49" spans="1:33" ht="16.5" x14ac:dyDescent="0.3">
      <c r="A49" s="179">
        <f>COUNT(A$16:$A48)+1</f>
        <v>33</v>
      </c>
      <c r="B49" s="122" t="s">
        <v>14</v>
      </c>
      <c r="C49" s="39"/>
      <c r="D49" s="38"/>
      <c r="E49" s="38"/>
      <c r="F49" s="38"/>
      <c r="G49" s="37"/>
      <c r="H49" s="36"/>
      <c r="I49" s="35"/>
      <c r="J49" s="34"/>
      <c r="K49" s="33"/>
      <c r="L49" s="33"/>
      <c r="M49" s="33"/>
      <c r="N49" s="33"/>
      <c r="O49" s="33"/>
      <c r="P49" s="33"/>
      <c r="Q49" s="29"/>
      <c r="R49" s="32"/>
      <c r="S49" s="28" t="str">
        <f t="shared" si="6"/>
        <v/>
      </c>
      <c r="T49" s="27" t="str">
        <f t="shared" si="7"/>
        <v/>
      </c>
      <c r="U49" s="26" t="str">
        <f t="shared" si="8"/>
        <v/>
      </c>
      <c r="V49" s="31"/>
      <c r="W49" s="30"/>
      <c r="X49" s="30"/>
      <c r="Y49" s="29"/>
      <c r="Z49" s="31"/>
      <c r="AA49" s="30"/>
      <c r="AB49" s="30"/>
      <c r="AC49" s="29"/>
      <c r="AD49" s="31"/>
      <c r="AE49" s="30"/>
      <c r="AF49" s="30"/>
      <c r="AG49" s="29"/>
    </row>
    <row r="50" spans="1:33" ht="16.5" x14ac:dyDescent="0.3">
      <c r="A50" s="179">
        <f>COUNT(A$16:$A49)+1</f>
        <v>34</v>
      </c>
      <c r="B50" s="122"/>
      <c r="C50" s="39"/>
      <c r="D50" s="38"/>
      <c r="E50" s="38"/>
      <c r="F50" s="38"/>
      <c r="G50" s="37"/>
      <c r="H50" s="36"/>
      <c r="I50" s="35"/>
      <c r="J50" s="34"/>
      <c r="K50" s="33"/>
      <c r="L50" s="33"/>
      <c r="M50" s="33"/>
      <c r="N50" s="33"/>
      <c r="O50" s="33"/>
      <c r="P50" s="33"/>
      <c r="Q50" s="29"/>
      <c r="R50" s="32"/>
      <c r="S50" s="28" t="str">
        <f t="shared" si="6"/>
        <v/>
      </c>
      <c r="T50" s="27" t="str">
        <f t="shared" si="7"/>
        <v/>
      </c>
      <c r="U50" s="26" t="str">
        <f t="shared" si="8"/>
        <v/>
      </c>
      <c r="V50" s="31"/>
      <c r="W50" s="30"/>
      <c r="X50" s="30"/>
      <c r="Y50" s="29"/>
      <c r="Z50" s="31"/>
      <c r="AA50" s="30"/>
      <c r="AB50" s="30"/>
      <c r="AC50" s="29"/>
      <c r="AD50" s="31"/>
      <c r="AE50" s="30"/>
      <c r="AF50" s="30"/>
      <c r="AG50" s="29"/>
    </row>
    <row r="51" spans="1:33" ht="16.5" x14ac:dyDescent="0.3">
      <c r="A51" s="180">
        <f>COUNT(A$16:$A50)+1</f>
        <v>35</v>
      </c>
      <c r="B51" s="122" t="s">
        <v>14</v>
      </c>
      <c r="C51" s="39"/>
      <c r="D51" s="38"/>
      <c r="E51" s="38"/>
      <c r="F51" s="38"/>
      <c r="G51" s="37"/>
      <c r="H51" s="36"/>
      <c r="I51" s="35"/>
      <c r="J51" s="34"/>
      <c r="K51" s="33"/>
      <c r="L51" s="33"/>
      <c r="M51" s="33"/>
      <c r="N51" s="33"/>
      <c r="O51" s="33"/>
      <c r="P51" s="33"/>
      <c r="Q51" s="29"/>
      <c r="R51" s="32"/>
      <c r="S51" s="28" t="str">
        <f t="shared" si="6"/>
        <v/>
      </c>
      <c r="T51" s="27" t="str">
        <f t="shared" si="7"/>
        <v/>
      </c>
      <c r="U51" s="26" t="str">
        <f t="shared" si="8"/>
        <v/>
      </c>
      <c r="V51" s="31"/>
      <c r="W51" s="30"/>
      <c r="X51" s="30"/>
      <c r="Y51" s="29"/>
      <c r="Z51" s="31"/>
      <c r="AA51" s="30"/>
      <c r="AB51" s="30"/>
      <c r="AC51" s="29"/>
      <c r="AD51" s="31"/>
      <c r="AE51" s="30"/>
      <c r="AF51" s="30"/>
      <c r="AG51" s="29"/>
    </row>
    <row r="52" spans="1:33" ht="17.25" thickBot="1" x14ac:dyDescent="0.35">
      <c r="A52" s="177">
        <f>COUNT(A$16:$A51)+1</f>
        <v>36</v>
      </c>
      <c r="B52" s="174"/>
      <c r="C52" s="25"/>
      <c r="D52" s="24"/>
      <c r="E52" s="24"/>
      <c r="F52" s="24"/>
      <c r="G52" s="23"/>
      <c r="H52" s="22"/>
      <c r="I52" s="21"/>
      <c r="J52" s="20"/>
      <c r="K52" s="19"/>
      <c r="L52" s="19"/>
      <c r="M52" s="19"/>
      <c r="N52" s="19"/>
      <c r="O52" s="19"/>
      <c r="P52" s="19"/>
      <c r="Q52" s="15"/>
      <c r="R52" s="18"/>
      <c r="S52" s="14" t="str">
        <f t="shared" si="6"/>
        <v/>
      </c>
      <c r="T52" s="13" t="str">
        <f t="shared" si="7"/>
        <v/>
      </c>
      <c r="U52" s="12" t="str">
        <f t="shared" si="8"/>
        <v/>
      </c>
      <c r="V52" s="17"/>
      <c r="W52" s="16"/>
      <c r="X52" s="16"/>
      <c r="Y52" s="15"/>
      <c r="Z52" s="17"/>
      <c r="AA52" s="16"/>
      <c r="AB52" s="16"/>
      <c r="AC52" s="15"/>
      <c r="AD52" s="17"/>
      <c r="AE52" s="16"/>
      <c r="AF52" s="16"/>
      <c r="AG52" s="15"/>
    </row>
    <row r="53" spans="1:33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</row>
    <row r="54" spans="1:33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</row>
    <row r="55" spans="1:33" ht="18" x14ac:dyDescent="0.25">
      <c r="A55" s="6" t="s">
        <v>10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</row>
    <row r="56" spans="1:33" ht="18" x14ac:dyDescent="0.25">
      <c r="A56" s="11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</row>
    <row r="57" spans="1:33" ht="18" x14ac:dyDescent="0.25">
      <c r="A57" s="9" t="s">
        <v>9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</row>
    <row r="58" spans="1:33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</row>
    <row r="59" spans="1:33" x14ac:dyDescent="0.2">
      <c r="A59" s="6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ht="15.7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</row>
    <row r="61" spans="1:33" x14ac:dyDescent="0.2">
      <c r="B61" s="2" t="s">
        <v>215</v>
      </c>
      <c r="C61" s="2"/>
      <c r="D61" s="2"/>
      <c r="E61" s="3"/>
    </row>
    <row r="62" spans="1:33" x14ac:dyDescent="0.2">
      <c r="B62" s="2" t="s">
        <v>8</v>
      </c>
      <c r="C62" s="2"/>
      <c r="D62" s="2"/>
      <c r="E62" s="3"/>
    </row>
    <row r="63" spans="1:33" x14ac:dyDescent="0.2">
      <c r="B63" s="3" t="s">
        <v>7</v>
      </c>
      <c r="C63" s="3"/>
      <c r="D63" s="3"/>
      <c r="E63" s="3"/>
    </row>
    <row r="64" spans="1:33" x14ac:dyDescent="0.2">
      <c r="B64" s="2" t="s">
        <v>6</v>
      </c>
      <c r="C64" s="2"/>
      <c r="D64" s="2"/>
      <c r="E64" s="3"/>
    </row>
    <row r="65" spans="2:5" x14ac:dyDescent="0.2">
      <c r="B65" s="3" t="s">
        <v>5</v>
      </c>
      <c r="C65" s="3"/>
      <c r="D65" s="3"/>
      <c r="E65" s="3"/>
    </row>
    <row r="66" spans="2:5" x14ac:dyDescent="0.2">
      <c r="B66" s="3" t="s">
        <v>4</v>
      </c>
      <c r="C66" s="3"/>
      <c r="D66" s="3"/>
      <c r="E66" s="3"/>
    </row>
    <row r="67" spans="2:5" x14ac:dyDescent="0.2">
      <c r="B67" s="2" t="s">
        <v>3</v>
      </c>
      <c r="C67" s="2"/>
      <c r="D67" s="2"/>
      <c r="E67" s="3"/>
    </row>
    <row r="68" spans="2:5" x14ac:dyDescent="0.2">
      <c r="B68" s="3" t="s">
        <v>2</v>
      </c>
      <c r="C68" s="3"/>
      <c r="D68" s="3"/>
      <c r="E68" s="3"/>
    </row>
    <row r="69" spans="2:5" x14ac:dyDescent="0.2">
      <c r="B69" s="2" t="s">
        <v>1</v>
      </c>
      <c r="C69" s="2"/>
      <c r="D69" s="2"/>
      <c r="E69" s="3"/>
    </row>
    <row r="70" spans="2:5" x14ac:dyDescent="0.2">
      <c r="B70" s="2" t="s">
        <v>0</v>
      </c>
      <c r="C70" s="2"/>
    </row>
  </sheetData>
  <mergeCells count="7">
    <mergeCell ref="V11:W11"/>
    <mergeCell ref="Z11:AA11"/>
    <mergeCell ref="AD11:AE11"/>
    <mergeCell ref="J11:N15"/>
    <mergeCell ref="O11:O15"/>
    <mergeCell ref="P11:P15"/>
    <mergeCell ref="Q11:Q15"/>
  </mergeCells>
  <dataValidations disablePrompts="1" count="9">
    <dataValidation type="list" allowBlank="1" showInputMessage="1" showErrorMessage="1" sqref="P46:P52 P18:P23 P25:P44" xr:uid="{00000000-0002-0000-0700-000000000000}">
      <formula1>$AM$1:$AO$1</formula1>
    </dataValidation>
    <dataValidation type="list" allowBlank="1" showInputMessage="1" showErrorMessage="1" sqref="J46:J52 J18:J23 J25:J44" xr:uid="{00000000-0002-0000-0700-000001000000}">
      <formula1>$J$16</formula1>
    </dataValidation>
    <dataValidation type="list" allowBlank="1" showInputMessage="1" showErrorMessage="1" sqref="K46:K52 K18:K23 K25:K44" xr:uid="{00000000-0002-0000-0700-000002000000}">
      <formula1>$K$16</formula1>
    </dataValidation>
    <dataValidation type="list" allowBlank="1" showInputMessage="1" showErrorMessage="1" sqref="L46:L52 L18:L23 L25:L44" xr:uid="{00000000-0002-0000-0700-000003000000}">
      <formula1>$L$16</formula1>
    </dataValidation>
    <dataValidation type="list" allowBlank="1" showInputMessage="1" showErrorMessage="1" sqref="M46:M52 M18:M23 M25:M44" xr:uid="{00000000-0002-0000-0700-000004000000}">
      <formula1>$M$16</formula1>
    </dataValidation>
    <dataValidation type="list" allowBlank="1" showInputMessage="1" showErrorMessage="1" sqref="N46:N52 N18:N23 N25:N44" xr:uid="{00000000-0002-0000-0700-000005000000}">
      <formula1>$N$16</formula1>
    </dataValidation>
    <dataValidation type="list" allowBlank="1" showInputMessage="1" showErrorMessage="1" sqref="AG46:AG52 Q46:Q52 Y46:Y52 O46:O52 AC46:AC52 AC18:AC23 O18:O23 Q18:Q23 AG18:AG23 Y18:Y23 AG25:AG44 Y25:Y44 AC25:AC44 Q25:Q44 O25:O44" xr:uid="{00000000-0002-0000-0700-000006000000}">
      <formula1>$AP$1:$AR$1</formula1>
    </dataValidation>
    <dataValidation type="list" allowBlank="1" showInputMessage="1" showErrorMessage="1" sqref="I18:I23 I46:I52 I25:I44" xr:uid="{00000000-0002-0000-0700-000007000000}">
      <formula1>$AS$1:$AS$27</formula1>
    </dataValidation>
    <dataValidation type="list" allowBlank="1" showInputMessage="1" showErrorMessage="1" sqref="C46:C52 C18:C23 C25:C44" xr:uid="{00000000-0002-0000-0700-000008000000}">
      <formula1>$AW$1:$AW$14</formula1>
    </dataValidation>
  </dataValidations>
  <hyperlinks>
    <hyperlink ref="R8" r:id="rId1" xr:uid="{00000000-0004-0000-0700-000000000000}"/>
    <hyperlink ref="AH1" location="TARTALOM!A1" display=" &lt; Tartalom" xr:uid="{00000000-0004-0000-0700-000001000000}"/>
    <hyperlink ref="G1" location="TARTALOM!A1" display=" &lt; Tartalom" xr:uid="{00000000-0004-0000-0700-000002000000}"/>
  </hyperlinks>
  <pageMargins left="0.70866141732283472" right="0.70866141732283472" top="0.70866141732283472" bottom="0.70866141732283472" header="0.51181102362204722" footer="0.51181102362204722"/>
  <pageSetup paperSize="9" scale="64" orientation="portrait" r:id="rId2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14</vt:i4>
      </vt:variant>
    </vt:vector>
  </HeadingPairs>
  <TitlesOfParts>
    <vt:vector size="29" baseType="lpstr">
      <vt:lpstr>Munkalap2_</vt:lpstr>
      <vt:lpstr>TARTALOM</vt:lpstr>
      <vt:lpstr>KK-06</vt:lpstr>
      <vt:lpstr>KK-06_TE</vt:lpstr>
      <vt:lpstr>KK-06_KE-BESZ</vt:lpstr>
      <vt:lpstr>KK-06_KE-LELT</vt:lpstr>
      <vt:lpstr>KK-06_KOV</vt:lpstr>
      <vt:lpstr>KK-06_KOT</vt:lpstr>
      <vt:lpstr>KK-06_PENZ</vt:lpstr>
      <vt:lpstr>KK-06_BER</vt:lpstr>
      <vt:lpstr>KK-06_EGYEB</vt:lpstr>
      <vt:lpstr>Alapa</vt:lpstr>
      <vt:lpstr>Import_M</vt:lpstr>
      <vt:lpstr>Import_O</vt:lpstr>
      <vt:lpstr>Import_F</vt:lpstr>
      <vt:lpstr>'KK-06'!Nyomtatási_cím</vt:lpstr>
      <vt:lpstr>'KK-06_BER'!Nyomtatási_cím</vt:lpstr>
      <vt:lpstr>'KK-06_EGYEB'!Nyomtatási_cím</vt:lpstr>
      <vt:lpstr>'KK-06_KE-BESZ'!Nyomtatási_cím</vt:lpstr>
      <vt:lpstr>'KK-06_KE-LELT'!Nyomtatási_cím</vt:lpstr>
      <vt:lpstr>'KK-06_KOT'!Nyomtatási_cím</vt:lpstr>
      <vt:lpstr>'KK-06_KOV'!Nyomtatási_cím</vt:lpstr>
      <vt:lpstr>'KK-06_PENZ'!Nyomtatási_cím</vt:lpstr>
      <vt:lpstr>'KK-06_TE'!Nyomtatási_cím</vt:lpstr>
      <vt:lpstr>Munkalap2_!Nyomtatási_cím</vt:lpstr>
      <vt:lpstr>TARTALOM!Nyomtatási_terület</vt:lpstr>
      <vt:lpstr>'KK-06'!OLE_LINK2</vt:lpstr>
      <vt:lpstr>Alapa!TABLE</vt:lpstr>
      <vt:lpstr>Alapa!TABLE_2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v.1.22.1.0.0#2022-05-06</dc:description>
  <cp:lastModifiedBy>Zsigmond Gábor</cp:lastModifiedBy>
  <dcterms:created xsi:type="dcterms:W3CDTF">2021-04-13T07:24:57Z</dcterms:created>
  <dcterms:modified xsi:type="dcterms:W3CDTF">2022-05-10T11:16:04Z</dcterms:modified>
</cp:coreProperties>
</file>